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diapaNjamouKajetan\Desktop\"/>
    </mc:Choice>
  </mc:AlternateContent>
  <xr:revisionPtr revIDLastSave="0" documentId="13_ncr:1_{97B10741-2788-4B2E-9697-F5AFF96E6D38}" xr6:coauthVersionLast="47" xr6:coauthVersionMax="47" xr10:uidLastSave="{00000000-0000-0000-0000-000000000000}"/>
  <bookViews>
    <workbookView xWindow="-110" yWindow="-110" windowWidth="19420" windowHeight="12420" xr2:uid="{820E1822-7ED1-4465-A08C-E4CE690D7CAF}"/>
  </bookViews>
  <sheets>
    <sheet name="Data Entry" sheetId="1" r:id="rId1"/>
    <sheet name="Periodic Analysis" sheetId="3" r:id="rId2"/>
    <sheet name="Dashboard Visu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51" i="1"/>
  <c r="F8" i="3" s="1"/>
  <c r="F51" i="1"/>
  <c r="F7" i="3" s="1"/>
  <c r="E51" i="1"/>
  <c r="F6" i="3" s="1"/>
  <c r="J44" i="1" l="1"/>
  <c r="J36" i="1"/>
  <c r="J24" i="1"/>
  <c r="J16" i="1"/>
  <c r="J12" i="1"/>
  <c r="J48" i="1"/>
  <c r="J40" i="1"/>
  <c r="J32" i="1"/>
  <c r="J28" i="1"/>
  <c r="J20" i="1"/>
  <c r="J4" i="1"/>
  <c r="J43" i="1"/>
  <c r="J35" i="1"/>
  <c r="J27" i="1"/>
  <c r="J19" i="1"/>
  <c r="J11" i="1"/>
  <c r="J13" i="1"/>
  <c r="J46" i="1"/>
  <c r="J34" i="1"/>
  <c r="J26" i="1"/>
  <c r="J18" i="1"/>
  <c r="J10" i="1"/>
  <c r="J9" i="1"/>
  <c r="J8" i="1"/>
  <c r="J47" i="1"/>
  <c r="J39" i="1"/>
  <c r="J31" i="1"/>
  <c r="J23" i="1"/>
  <c r="J15" i="1"/>
  <c r="J7" i="1"/>
  <c r="J50" i="1"/>
  <c r="J42" i="1"/>
  <c r="J38" i="1"/>
  <c r="J30" i="1"/>
  <c r="J22" i="1"/>
  <c r="J14" i="1"/>
  <c r="J5" i="1"/>
  <c r="J6" i="1"/>
  <c r="J49" i="1"/>
  <c r="J45" i="1"/>
  <c r="J41" i="1"/>
  <c r="J37" i="1"/>
  <c r="J33" i="1"/>
  <c r="J29" i="1"/>
  <c r="J25" i="1"/>
  <c r="J21" i="1"/>
  <c r="J17" i="1"/>
  <c r="I51" i="1"/>
  <c r="F9" i="3"/>
  <c r="F10" i="3" s="1"/>
</calcChain>
</file>

<file path=xl/sharedStrings.xml><?xml version="1.0" encoding="utf-8"?>
<sst xmlns="http://schemas.openxmlformats.org/spreadsheetml/2006/main" count="16" uniqueCount="15">
  <si>
    <t>Date</t>
  </si>
  <si>
    <t>Product</t>
  </si>
  <si>
    <t xml:space="preserve">Revenue </t>
  </si>
  <si>
    <t>Cost of Sales</t>
  </si>
  <si>
    <t>Expense Category</t>
  </si>
  <si>
    <t>Expense Amounts</t>
  </si>
  <si>
    <t>PERIODIC ANALYSIS</t>
  </si>
  <si>
    <t>DETAILS</t>
  </si>
  <si>
    <t>AMOUNTS</t>
  </si>
  <si>
    <t>Revenue</t>
  </si>
  <si>
    <t>Expenses</t>
  </si>
  <si>
    <t>Profit</t>
  </si>
  <si>
    <t>Profit/Loss</t>
  </si>
  <si>
    <t>Rank</t>
  </si>
  <si>
    <t>Profit/Loss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</si>
</sst>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2" borderId="5" xfId="0" applyFont="1" applyFill="1" applyBorder="1"/>
    <xf numFmtId="0" fontId="0" fillId="2" borderId="5" xfId="0" applyFill="1" applyBorder="1"/>
    <xf numFmtId="2" fontId="0" fillId="2" borderId="5" xfId="0" applyNumberFormat="1" applyFill="1" applyBorder="1"/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9"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2D2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'Data Entry'!$D$3</c:f>
              <c:strCache>
                <c:ptCount val="1"/>
                <c:pt idx="0">
                  <c:v>Product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'Data Entry'!$D$5:$D$51</c:f>
              <c:numCache>
                <c:formatCode>General</c:formatCode>
                <c:ptCount val="46"/>
              </c:numCache>
            </c:numRef>
          </c:val>
          <c:extLst>
            <c:ext xmlns:c16="http://schemas.microsoft.com/office/drawing/2014/chart" uri="{C3380CC4-5D6E-409C-BE32-E72D297353CC}">
              <c16:uniqueId val="{00000001-3DCA-4F2F-90A4-04EFEE398CAF}"/>
            </c:ext>
          </c:extLst>
        </c:ser>
        <c:ser>
          <c:idx val="6"/>
          <c:order val="6"/>
          <c:tx>
            <c:strRef>
              <c:f>'Data Entry'!$I$3</c:f>
              <c:strCache>
                <c:ptCount val="1"/>
                <c:pt idx="0">
                  <c:v>Profit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lumMod val="6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'Data Entry'!$I$5:$I$51</c:f>
              <c:numCache>
                <c:formatCode>General</c:formatCode>
                <c:ptCount val="46"/>
                <c:pt idx="0">
                  <c:v>482111</c:v>
                </c:pt>
                <c:pt idx="1">
                  <c:v>-56456</c:v>
                </c:pt>
                <c:pt idx="2">
                  <c:v>-1017996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A-4F2F-90A4-04EFEE398CAF}"/>
            </c:ext>
          </c:extLst>
        </c:ser>
        <c:ser>
          <c:idx val="7"/>
          <c:order val="7"/>
          <c:tx>
            <c:strRef>
              <c:f>'Data Entry'!$J$3</c:f>
              <c:strCache>
                <c:ptCount val="1"/>
                <c:pt idx="0">
                  <c:v>Rank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2">
                    <a:lumMod val="6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'Data Entry'!$J$5:$J$51</c:f>
              <c:numCache>
                <c:formatCode>General</c:formatCode>
                <c:ptCount val="46"/>
                <c:pt idx="0">
                  <c:v>1</c:v>
                </c:pt>
                <c:pt idx="1">
                  <c:v>46</c:v>
                </c:pt>
                <c:pt idx="2">
                  <c:v>47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A-4F2F-90A4-04EFEE398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5558064"/>
        <c:axId val="115557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Entry'!$C$3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'Data Entry'!$C$5:$C$51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46071</c:v>
                      </c:pt>
                      <c:pt idx="1">
                        <c:v>46221</c:v>
                      </c:pt>
                      <c:pt idx="2">
                        <c:v>46371</c:v>
                      </c:pt>
                      <c:pt idx="3">
                        <c:v>46521</c:v>
                      </c:pt>
                      <c:pt idx="4">
                        <c:v>46671</c:v>
                      </c:pt>
                      <c:pt idx="5">
                        <c:v>46821</c:v>
                      </c:pt>
                      <c:pt idx="6">
                        <c:v>46971</c:v>
                      </c:pt>
                      <c:pt idx="7">
                        <c:v>47121</c:v>
                      </c:pt>
                      <c:pt idx="8">
                        <c:v>47271</c:v>
                      </c:pt>
                      <c:pt idx="9">
                        <c:v>47421</c:v>
                      </c:pt>
                      <c:pt idx="10">
                        <c:v>47571</c:v>
                      </c:pt>
                      <c:pt idx="11">
                        <c:v>47721</c:v>
                      </c:pt>
                      <c:pt idx="12">
                        <c:v>47871</c:v>
                      </c:pt>
                      <c:pt idx="13">
                        <c:v>48021</c:v>
                      </c:pt>
                      <c:pt idx="14">
                        <c:v>48171</c:v>
                      </c:pt>
                      <c:pt idx="15">
                        <c:v>48321</c:v>
                      </c:pt>
                      <c:pt idx="16">
                        <c:v>48471</c:v>
                      </c:pt>
                      <c:pt idx="17">
                        <c:v>48621</c:v>
                      </c:pt>
                      <c:pt idx="18">
                        <c:v>48771</c:v>
                      </c:pt>
                      <c:pt idx="19">
                        <c:v>48921</c:v>
                      </c:pt>
                      <c:pt idx="20">
                        <c:v>49071</c:v>
                      </c:pt>
                      <c:pt idx="21">
                        <c:v>49221</c:v>
                      </c:pt>
                      <c:pt idx="22">
                        <c:v>49371</c:v>
                      </c:pt>
                      <c:pt idx="23">
                        <c:v>49521</c:v>
                      </c:pt>
                      <c:pt idx="24">
                        <c:v>49671</c:v>
                      </c:pt>
                      <c:pt idx="25">
                        <c:v>49821</c:v>
                      </c:pt>
                      <c:pt idx="26">
                        <c:v>49971</c:v>
                      </c:pt>
                      <c:pt idx="27">
                        <c:v>50121</c:v>
                      </c:pt>
                      <c:pt idx="28">
                        <c:v>50271</c:v>
                      </c:pt>
                      <c:pt idx="29">
                        <c:v>50421</c:v>
                      </c:pt>
                      <c:pt idx="30">
                        <c:v>50571</c:v>
                      </c:pt>
                      <c:pt idx="31">
                        <c:v>50721</c:v>
                      </c:pt>
                      <c:pt idx="32">
                        <c:v>50871</c:v>
                      </c:pt>
                      <c:pt idx="33">
                        <c:v>51021</c:v>
                      </c:pt>
                      <c:pt idx="34">
                        <c:v>51171</c:v>
                      </c:pt>
                      <c:pt idx="35">
                        <c:v>51321</c:v>
                      </c:pt>
                      <c:pt idx="36">
                        <c:v>51471</c:v>
                      </c:pt>
                      <c:pt idx="37">
                        <c:v>51621</c:v>
                      </c:pt>
                      <c:pt idx="38">
                        <c:v>51771</c:v>
                      </c:pt>
                      <c:pt idx="39">
                        <c:v>51921</c:v>
                      </c:pt>
                      <c:pt idx="40">
                        <c:v>52071</c:v>
                      </c:pt>
                      <c:pt idx="41">
                        <c:v>52221</c:v>
                      </c:pt>
                      <c:pt idx="42">
                        <c:v>52371</c:v>
                      </c:pt>
                      <c:pt idx="43">
                        <c:v>52521</c:v>
                      </c:pt>
                      <c:pt idx="44">
                        <c:v>52671</c:v>
                      </c:pt>
                      <c:pt idx="45">
                        <c:v>52821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CA-4F2F-90A4-04EFEE398CA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Entry'!$E$3</c15:sqref>
                        </c15:formulaRef>
                      </c:ext>
                    </c:extLst>
                    <c:strCache>
                      <c:ptCount val="1"/>
                      <c:pt idx="0">
                        <c:v>Revenue 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Entry'!$E$5:$E$51</c15:sqref>
                        </c15:formulaRef>
                      </c:ext>
                    </c:extLst>
                    <c:numCache>
                      <c:formatCode>_-[$€-2]\ * #\ ##0.00_-;\-[$€-2]\ * #\ ##0.00_-;_-[$€-2]\ * "-"??_-;_-@_-</c:formatCode>
                      <c:ptCount val="46"/>
                      <c:pt idx="0">
                        <c:v>556655</c:v>
                      </c:pt>
                      <c:pt idx="1">
                        <c:v>97576</c:v>
                      </c:pt>
                      <c:pt idx="2">
                        <c:v>45457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CA-4F2F-90A4-04EFEE398CA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Entry'!$F$3</c15:sqref>
                        </c15:formulaRef>
                      </c:ext>
                    </c:extLst>
                    <c:strCache>
                      <c:ptCount val="1"/>
                      <c:pt idx="0">
                        <c:v>Cost of Sales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Entry'!$F$5:$F$51</c15:sqref>
                        </c15:formulaRef>
                      </c:ext>
                    </c:extLst>
                    <c:numCache>
                      <c:formatCode>_-[$€-2]\ * #\ ##0.00_-;\-[$€-2]\ * #\ ##0.00_-;_-[$€-2]\ * "-"??_-;_-@_-</c:formatCode>
                      <c:ptCount val="46"/>
                      <c:pt idx="0">
                        <c:v>67657</c:v>
                      </c:pt>
                      <c:pt idx="1">
                        <c:v>56546</c:v>
                      </c:pt>
                      <c:pt idx="2">
                        <c:v>76578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CA-4F2F-90A4-04EFEE398CA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Entry'!$G$3</c15:sqref>
                        </c15:formulaRef>
                      </c:ext>
                    </c:extLst>
                    <c:strCache>
                      <c:ptCount val="1"/>
                      <c:pt idx="0">
                        <c:v>Expense Category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Entry'!$G$5:$G$51</c15:sqref>
                        </c15:formulaRef>
                      </c:ext>
                    </c:extLst>
                    <c:numCache>
                      <c:formatCode>General</c:formatCode>
                      <c:ptCount val="4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CA-4F2F-90A4-04EFEE398CA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Entry'!$H$3</c15:sqref>
                        </c15:formulaRef>
                      </c:ext>
                    </c:extLst>
                    <c:strCache>
                      <c:ptCount val="1"/>
                      <c:pt idx="0">
                        <c:v>Expense Amounts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Entry'!$H$5:$H$51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6887</c:v>
                      </c:pt>
                      <c:pt idx="1">
                        <c:v>97486</c:v>
                      </c:pt>
                      <c:pt idx="2">
                        <c:v>986875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CA-4F2F-90A4-04EFEE398CAF}"/>
                  </c:ext>
                </c:extLst>
              </c15:ser>
            </c15:filteredBarSeries>
          </c:ext>
        </c:extLst>
      </c:barChart>
      <c:catAx>
        <c:axId val="115558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5557584"/>
        <c:crosses val="autoZero"/>
        <c:auto val="1"/>
        <c:lblAlgn val="ctr"/>
        <c:lblOffset val="100"/>
        <c:noMultiLvlLbl val="0"/>
      </c:catAx>
      <c:valAx>
        <c:axId val="115557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55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'Data Entry'!$D$3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'Data Entry'!$D$4:$D$50</c:f>
              <c:numCache>
                <c:formatCode>General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DE24-4F34-A2A1-093314BE2AD7}"/>
            </c:ext>
          </c:extLst>
        </c:ser>
        <c:ser>
          <c:idx val="2"/>
          <c:order val="2"/>
          <c:tx>
            <c:strRef>
              <c:f>'Data Entry'!$E$3</c:f>
              <c:strCache>
                <c:ptCount val="1"/>
                <c:pt idx="0">
                  <c:v>Revenue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'Data Entry'!$E$4:$E$50</c:f>
              <c:numCache>
                <c:formatCode>_-[$€-2]\ * #\ ##0.00_-;\-[$€-2]\ * #\ ##0.00_-;_-[$€-2]\ * "-"??_-;_-@_-</c:formatCode>
                <c:ptCount val="47"/>
                <c:pt idx="0">
                  <c:v>354554</c:v>
                </c:pt>
                <c:pt idx="1">
                  <c:v>556655</c:v>
                </c:pt>
                <c:pt idx="2">
                  <c:v>97576</c:v>
                </c:pt>
                <c:pt idx="3">
                  <c:v>45457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4-4F34-A2A1-093314BE2AD7}"/>
            </c:ext>
          </c:extLst>
        </c:ser>
        <c:ser>
          <c:idx val="3"/>
          <c:order val="3"/>
          <c:tx>
            <c:strRef>
              <c:f>'Data Entry'!$F$3</c:f>
              <c:strCache>
                <c:ptCount val="1"/>
                <c:pt idx="0">
                  <c:v>Cost of Sales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'Data Entry'!$F$4:$F$50</c:f>
              <c:numCache>
                <c:formatCode>_-[$€-2]\ * #\ ##0.00_-;\-[$€-2]\ * #\ ##0.00_-;_-[$€-2]\ * "-"??_-;_-@_-</c:formatCode>
                <c:ptCount val="47"/>
                <c:pt idx="0">
                  <c:v>5656</c:v>
                </c:pt>
                <c:pt idx="1">
                  <c:v>67657</c:v>
                </c:pt>
                <c:pt idx="2">
                  <c:v>56546</c:v>
                </c:pt>
                <c:pt idx="3">
                  <c:v>76578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4-4F34-A2A1-093314BE2AD7}"/>
            </c:ext>
          </c:extLst>
        </c:ser>
        <c:ser>
          <c:idx val="5"/>
          <c:order val="5"/>
          <c:tx>
            <c:strRef>
              <c:f>'Data Entry'!$H$3</c:f>
              <c:strCache>
                <c:ptCount val="1"/>
                <c:pt idx="0">
                  <c:v>Expense Amounts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'Data Entry'!$H$4:$H$50</c:f>
              <c:numCache>
                <c:formatCode>General</c:formatCode>
                <c:ptCount val="47"/>
                <c:pt idx="0">
                  <c:v>5775</c:v>
                </c:pt>
                <c:pt idx="1">
                  <c:v>6887</c:v>
                </c:pt>
                <c:pt idx="2">
                  <c:v>97486</c:v>
                </c:pt>
                <c:pt idx="3">
                  <c:v>986875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24-4F34-A2A1-093314BE2AD7}"/>
            </c:ext>
          </c:extLst>
        </c:ser>
        <c:ser>
          <c:idx val="6"/>
          <c:order val="6"/>
          <c:tx>
            <c:strRef>
              <c:f>'Data Entry'!$I$3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'Data Entry'!$I$4:$I$50</c:f>
              <c:numCache>
                <c:formatCode>General</c:formatCode>
                <c:ptCount val="47"/>
                <c:pt idx="0">
                  <c:v>343123</c:v>
                </c:pt>
                <c:pt idx="1">
                  <c:v>482111</c:v>
                </c:pt>
                <c:pt idx="2">
                  <c:v>-56456</c:v>
                </c:pt>
                <c:pt idx="3">
                  <c:v>-1017996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24-4F34-A2A1-093314BE2A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5558064"/>
        <c:axId val="115557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Entry'!$C$3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'Data Entry'!$C$4:$C$50</c15:sqref>
                        </c15:formulaRef>
                      </c:ext>
                    </c:extLst>
                    <c:numCache>
                      <c:formatCode>m/d/yyyy</c:formatCode>
                      <c:ptCount val="47"/>
                      <c:pt idx="0">
                        <c:v>45921</c:v>
                      </c:pt>
                      <c:pt idx="1">
                        <c:v>46071</c:v>
                      </c:pt>
                      <c:pt idx="2">
                        <c:v>46221</c:v>
                      </c:pt>
                      <c:pt idx="3">
                        <c:v>46371</c:v>
                      </c:pt>
                      <c:pt idx="4">
                        <c:v>46521</c:v>
                      </c:pt>
                      <c:pt idx="5">
                        <c:v>46671</c:v>
                      </c:pt>
                      <c:pt idx="6">
                        <c:v>46821</c:v>
                      </c:pt>
                      <c:pt idx="7">
                        <c:v>46971</c:v>
                      </c:pt>
                      <c:pt idx="8">
                        <c:v>47121</c:v>
                      </c:pt>
                      <c:pt idx="9">
                        <c:v>47271</c:v>
                      </c:pt>
                      <c:pt idx="10">
                        <c:v>47421</c:v>
                      </c:pt>
                      <c:pt idx="11">
                        <c:v>47571</c:v>
                      </c:pt>
                      <c:pt idx="12">
                        <c:v>47721</c:v>
                      </c:pt>
                      <c:pt idx="13">
                        <c:v>47871</c:v>
                      </c:pt>
                      <c:pt idx="14">
                        <c:v>48021</c:v>
                      </c:pt>
                      <c:pt idx="15">
                        <c:v>48171</c:v>
                      </c:pt>
                      <c:pt idx="16">
                        <c:v>48321</c:v>
                      </c:pt>
                      <c:pt idx="17">
                        <c:v>48471</c:v>
                      </c:pt>
                      <c:pt idx="18">
                        <c:v>48621</c:v>
                      </c:pt>
                      <c:pt idx="19">
                        <c:v>48771</c:v>
                      </c:pt>
                      <c:pt idx="20">
                        <c:v>48921</c:v>
                      </c:pt>
                      <c:pt idx="21">
                        <c:v>49071</c:v>
                      </c:pt>
                      <c:pt idx="22">
                        <c:v>49221</c:v>
                      </c:pt>
                      <c:pt idx="23">
                        <c:v>49371</c:v>
                      </c:pt>
                      <c:pt idx="24">
                        <c:v>49521</c:v>
                      </c:pt>
                      <c:pt idx="25">
                        <c:v>49671</c:v>
                      </c:pt>
                      <c:pt idx="26">
                        <c:v>49821</c:v>
                      </c:pt>
                      <c:pt idx="27">
                        <c:v>49971</c:v>
                      </c:pt>
                      <c:pt idx="28">
                        <c:v>50121</c:v>
                      </c:pt>
                      <c:pt idx="29">
                        <c:v>50271</c:v>
                      </c:pt>
                      <c:pt idx="30">
                        <c:v>50421</c:v>
                      </c:pt>
                      <c:pt idx="31">
                        <c:v>50571</c:v>
                      </c:pt>
                      <c:pt idx="32">
                        <c:v>50721</c:v>
                      </c:pt>
                      <c:pt idx="33">
                        <c:v>50871</c:v>
                      </c:pt>
                      <c:pt idx="34">
                        <c:v>51021</c:v>
                      </c:pt>
                      <c:pt idx="35">
                        <c:v>51171</c:v>
                      </c:pt>
                      <c:pt idx="36">
                        <c:v>51321</c:v>
                      </c:pt>
                      <c:pt idx="37">
                        <c:v>51471</c:v>
                      </c:pt>
                      <c:pt idx="38">
                        <c:v>51621</c:v>
                      </c:pt>
                      <c:pt idx="39">
                        <c:v>51771</c:v>
                      </c:pt>
                      <c:pt idx="40">
                        <c:v>51921</c:v>
                      </c:pt>
                      <c:pt idx="41">
                        <c:v>52071</c:v>
                      </c:pt>
                      <c:pt idx="42">
                        <c:v>52221</c:v>
                      </c:pt>
                      <c:pt idx="43">
                        <c:v>52371</c:v>
                      </c:pt>
                      <c:pt idx="44">
                        <c:v>52521</c:v>
                      </c:pt>
                      <c:pt idx="45">
                        <c:v>52671</c:v>
                      </c:pt>
                      <c:pt idx="46">
                        <c:v>52821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24-4F34-A2A1-093314BE2AD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Entry'!$G$3</c15:sqref>
                        </c15:formulaRef>
                      </c:ext>
                    </c:extLst>
                    <c:strCache>
                      <c:ptCount val="1"/>
                      <c:pt idx="0">
                        <c:v>Expense Category</c:v>
                      </c:pt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Entry'!$G$4:$G$50</c15:sqref>
                        </c15:formulaRef>
                      </c:ext>
                    </c:extLst>
                    <c:numCache>
                      <c:formatCode>General</c:formatCode>
                      <c:ptCount val="4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E24-4F34-A2A1-093314BE2AD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Entry'!$J$3</c15:sqref>
                        </c15:formulaRef>
                      </c:ext>
                    </c:extLst>
                    <c:strCache>
                      <c:ptCount val="1"/>
                      <c:pt idx="0">
                        <c:v>Rank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Entry'!$J$4:$J$50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</c:v>
                      </c:pt>
                      <c:pt idx="1">
                        <c:v>1</c:v>
                      </c:pt>
                      <c:pt idx="2">
                        <c:v>46</c:v>
                      </c:pt>
                      <c:pt idx="3">
                        <c:v>47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E24-4F34-A2A1-093314BE2AD7}"/>
                  </c:ext>
                </c:extLst>
              </c15:ser>
            </c15:filteredBarSeries>
          </c:ext>
        </c:extLst>
      </c:barChart>
      <c:catAx>
        <c:axId val="11555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5557584"/>
        <c:crosses val="autoZero"/>
        <c:auto val="1"/>
        <c:lblAlgn val="ctr"/>
        <c:lblOffset val="100"/>
        <c:noMultiLvlLbl val="0"/>
      </c:catAx>
      <c:valAx>
        <c:axId val="115557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5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'Data Entry'!$D$3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Entry'!$D$4:$D$50</c:f>
              <c:numCache>
                <c:formatCode>General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00AB-4AEC-A4A1-2478F14A4422}"/>
            </c:ext>
          </c:extLst>
        </c:ser>
        <c:ser>
          <c:idx val="7"/>
          <c:order val="7"/>
          <c:tx>
            <c:strRef>
              <c:f>'Data Entry'!$J$3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'Data Entry'!$J$4:$J$50</c:f>
              <c:numCache>
                <c:formatCode>General</c:formatCode>
                <c:ptCount val="47"/>
                <c:pt idx="0">
                  <c:v>2</c:v>
                </c:pt>
                <c:pt idx="1">
                  <c:v>1</c:v>
                </c:pt>
                <c:pt idx="2">
                  <c:v>46</c:v>
                </c:pt>
                <c:pt idx="3">
                  <c:v>47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B-4AEC-A4A1-2478F14A4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58064"/>
        <c:axId val="115557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Entry'!$C$3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'Data Entry'!$C$4:$C$50</c15:sqref>
                        </c15:formulaRef>
                      </c:ext>
                    </c:extLst>
                    <c:numCache>
                      <c:formatCode>m/d/yyyy</c:formatCode>
                      <c:ptCount val="47"/>
                      <c:pt idx="0">
                        <c:v>45921</c:v>
                      </c:pt>
                      <c:pt idx="1">
                        <c:v>46071</c:v>
                      </c:pt>
                      <c:pt idx="2">
                        <c:v>46221</c:v>
                      </c:pt>
                      <c:pt idx="3">
                        <c:v>46371</c:v>
                      </c:pt>
                      <c:pt idx="4">
                        <c:v>46521</c:v>
                      </c:pt>
                      <c:pt idx="5">
                        <c:v>46671</c:v>
                      </c:pt>
                      <c:pt idx="6">
                        <c:v>46821</c:v>
                      </c:pt>
                      <c:pt idx="7">
                        <c:v>46971</c:v>
                      </c:pt>
                      <c:pt idx="8">
                        <c:v>47121</c:v>
                      </c:pt>
                      <c:pt idx="9">
                        <c:v>47271</c:v>
                      </c:pt>
                      <c:pt idx="10">
                        <c:v>47421</c:v>
                      </c:pt>
                      <c:pt idx="11">
                        <c:v>47571</c:v>
                      </c:pt>
                      <c:pt idx="12">
                        <c:v>47721</c:v>
                      </c:pt>
                      <c:pt idx="13">
                        <c:v>47871</c:v>
                      </c:pt>
                      <c:pt idx="14">
                        <c:v>48021</c:v>
                      </c:pt>
                      <c:pt idx="15">
                        <c:v>48171</c:v>
                      </c:pt>
                      <c:pt idx="16">
                        <c:v>48321</c:v>
                      </c:pt>
                      <c:pt idx="17">
                        <c:v>48471</c:v>
                      </c:pt>
                      <c:pt idx="18">
                        <c:v>48621</c:v>
                      </c:pt>
                      <c:pt idx="19">
                        <c:v>48771</c:v>
                      </c:pt>
                      <c:pt idx="20">
                        <c:v>48921</c:v>
                      </c:pt>
                      <c:pt idx="21">
                        <c:v>49071</c:v>
                      </c:pt>
                      <c:pt idx="22">
                        <c:v>49221</c:v>
                      </c:pt>
                      <c:pt idx="23">
                        <c:v>49371</c:v>
                      </c:pt>
                      <c:pt idx="24">
                        <c:v>49521</c:v>
                      </c:pt>
                      <c:pt idx="25">
                        <c:v>49671</c:v>
                      </c:pt>
                      <c:pt idx="26">
                        <c:v>49821</c:v>
                      </c:pt>
                      <c:pt idx="27">
                        <c:v>49971</c:v>
                      </c:pt>
                      <c:pt idx="28">
                        <c:v>50121</c:v>
                      </c:pt>
                      <c:pt idx="29">
                        <c:v>50271</c:v>
                      </c:pt>
                      <c:pt idx="30">
                        <c:v>50421</c:v>
                      </c:pt>
                      <c:pt idx="31">
                        <c:v>50571</c:v>
                      </c:pt>
                      <c:pt idx="32">
                        <c:v>50721</c:v>
                      </c:pt>
                      <c:pt idx="33">
                        <c:v>50871</c:v>
                      </c:pt>
                      <c:pt idx="34">
                        <c:v>51021</c:v>
                      </c:pt>
                      <c:pt idx="35">
                        <c:v>51171</c:v>
                      </c:pt>
                      <c:pt idx="36">
                        <c:v>51321</c:v>
                      </c:pt>
                      <c:pt idx="37">
                        <c:v>51471</c:v>
                      </c:pt>
                      <c:pt idx="38">
                        <c:v>51621</c:v>
                      </c:pt>
                      <c:pt idx="39">
                        <c:v>51771</c:v>
                      </c:pt>
                      <c:pt idx="40">
                        <c:v>51921</c:v>
                      </c:pt>
                      <c:pt idx="41">
                        <c:v>52071</c:v>
                      </c:pt>
                      <c:pt idx="42">
                        <c:v>52221</c:v>
                      </c:pt>
                      <c:pt idx="43">
                        <c:v>52371</c:v>
                      </c:pt>
                      <c:pt idx="44">
                        <c:v>52521</c:v>
                      </c:pt>
                      <c:pt idx="45">
                        <c:v>52671</c:v>
                      </c:pt>
                      <c:pt idx="46">
                        <c:v>52821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AB-4AEC-A4A1-2478F14A442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Entry'!$E$3</c15:sqref>
                        </c15:formulaRef>
                      </c:ext>
                    </c:extLst>
                    <c:strCache>
                      <c:ptCount val="1"/>
                      <c:pt idx="0">
                        <c:v>Revenue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Entry'!$E$4:$E$50</c15:sqref>
                        </c15:formulaRef>
                      </c:ext>
                    </c:extLst>
                    <c:numCache>
                      <c:formatCode>_-[$€-2]\ * #\ ##0.00_-;\-[$€-2]\ * #\ ##0.00_-;_-[$€-2]\ * "-"??_-;_-@_-</c:formatCode>
                      <c:ptCount val="47"/>
                      <c:pt idx="0">
                        <c:v>354554</c:v>
                      </c:pt>
                      <c:pt idx="1">
                        <c:v>556655</c:v>
                      </c:pt>
                      <c:pt idx="2">
                        <c:v>97576</c:v>
                      </c:pt>
                      <c:pt idx="3">
                        <c:v>45457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AB-4AEC-A4A1-2478F14A442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Entry'!$F$3</c15:sqref>
                        </c15:formulaRef>
                      </c:ext>
                    </c:extLst>
                    <c:strCache>
                      <c:ptCount val="1"/>
                      <c:pt idx="0">
                        <c:v>Cost of Sales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Entry'!$F$4:$F$50</c15:sqref>
                        </c15:formulaRef>
                      </c:ext>
                    </c:extLst>
                    <c:numCache>
                      <c:formatCode>_-[$€-2]\ * #\ ##0.00_-;\-[$€-2]\ * #\ ##0.00_-;_-[$€-2]\ * "-"??_-;_-@_-</c:formatCode>
                      <c:ptCount val="47"/>
                      <c:pt idx="0">
                        <c:v>5656</c:v>
                      </c:pt>
                      <c:pt idx="1">
                        <c:v>67657</c:v>
                      </c:pt>
                      <c:pt idx="2">
                        <c:v>56546</c:v>
                      </c:pt>
                      <c:pt idx="3">
                        <c:v>76578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AB-4AEC-A4A1-2478F14A442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Entry'!$G$3</c15:sqref>
                        </c15:formulaRef>
                      </c:ext>
                    </c:extLst>
                    <c:strCache>
                      <c:ptCount val="1"/>
                      <c:pt idx="0">
                        <c:v>Expense Category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Entry'!$G$4:$G$50</c15:sqref>
                        </c15:formulaRef>
                      </c:ext>
                    </c:extLst>
                    <c:numCache>
                      <c:formatCode>General</c:formatCode>
                      <c:ptCount val="4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AB-4AEC-A4A1-2478F14A442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Entry'!$H$3</c15:sqref>
                        </c15:formulaRef>
                      </c:ext>
                    </c:extLst>
                    <c:strCache>
                      <c:ptCount val="1"/>
                      <c:pt idx="0">
                        <c:v>Expense Amounts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Entry'!$H$4:$H$50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5775</c:v>
                      </c:pt>
                      <c:pt idx="1">
                        <c:v>6887</c:v>
                      </c:pt>
                      <c:pt idx="2">
                        <c:v>97486</c:v>
                      </c:pt>
                      <c:pt idx="3">
                        <c:v>986875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AB-4AEC-A4A1-2478F14A442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Entry'!$I$3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Entry'!$I$4:$I$50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343123</c:v>
                      </c:pt>
                      <c:pt idx="1">
                        <c:v>482111</c:v>
                      </c:pt>
                      <c:pt idx="2">
                        <c:v>-56456</c:v>
                      </c:pt>
                      <c:pt idx="3">
                        <c:v>-1017996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AB-4AEC-A4A1-2478F14A4422}"/>
                  </c:ext>
                </c:extLst>
              </c15:ser>
            </c15:filteredBarSeries>
          </c:ext>
        </c:extLst>
      </c:barChart>
      <c:catAx>
        <c:axId val="11555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5557584"/>
        <c:crosses val="autoZero"/>
        <c:auto val="1"/>
        <c:lblAlgn val="ctr"/>
        <c:lblOffset val="100"/>
        <c:noMultiLvlLbl val="0"/>
      </c:catAx>
      <c:valAx>
        <c:axId val="1155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55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'Data Entry'!$D$3</c:f>
              <c:strCache>
                <c:ptCount val="1"/>
                <c:pt idx="0">
                  <c:v>Product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Entry'!$D$4:$D$50</c:f>
              <c:numCache>
                <c:formatCode>General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4E42-4321-8EE4-BEE7DD315347}"/>
            </c:ext>
          </c:extLst>
        </c:ser>
        <c:ser>
          <c:idx val="2"/>
          <c:order val="2"/>
          <c:tx>
            <c:strRef>
              <c:f>'Data Entry'!$E$3</c:f>
              <c:strCache>
                <c:ptCount val="1"/>
                <c:pt idx="0">
                  <c:v>Revenue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Entry'!$E$4:$E$50</c:f>
              <c:numCache>
                <c:formatCode>_-[$€-2]\ * #\ ##0.00_-;\-[$€-2]\ * #\ ##0.00_-;_-[$€-2]\ * "-"??_-;_-@_-</c:formatCode>
                <c:ptCount val="47"/>
                <c:pt idx="0">
                  <c:v>354554</c:v>
                </c:pt>
                <c:pt idx="1">
                  <c:v>556655</c:v>
                </c:pt>
                <c:pt idx="2">
                  <c:v>97576</c:v>
                </c:pt>
                <c:pt idx="3">
                  <c:v>45457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321-8EE4-BEE7DD315347}"/>
            </c:ext>
          </c:extLst>
        </c:ser>
        <c:ser>
          <c:idx val="3"/>
          <c:order val="3"/>
          <c:tx>
            <c:strRef>
              <c:f>'Data Entry'!$F$3</c:f>
              <c:strCache>
                <c:ptCount val="1"/>
                <c:pt idx="0">
                  <c:v>Cost of Sales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Entry'!$F$4:$F$50</c:f>
              <c:numCache>
                <c:formatCode>_-[$€-2]\ * #\ ##0.00_-;\-[$€-2]\ * #\ ##0.00_-;_-[$€-2]\ * "-"??_-;_-@_-</c:formatCode>
                <c:ptCount val="47"/>
                <c:pt idx="0">
                  <c:v>5656</c:v>
                </c:pt>
                <c:pt idx="1">
                  <c:v>67657</c:v>
                </c:pt>
                <c:pt idx="2">
                  <c:v>56546</c:v>
                </c:pt>
                <c:pt idx="3">
                  <c:v>76578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321-8EE4-BEE7DD315347}"/>
            </c:ext>
          </c:extLst>
        </c:ser>
        <c:ser>
          <c:idx val="4"/>
          <c:order val="4"/>
          <c:tx>
            <c:strRef>
              <c:f>'Data Entry'!$G$3</c:f>
              <c:strCache>
                <c:ptCount val="1"/>
                <c:pt idx="0">
                  <c:v>Expense Category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Entry'!$G$4:$G$50</c:f>
              <c:numCache>
                <c:formatCode>General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4-4E42-4321-8EE4-BEE7DD315347}"/>
            </c:ext>
          </c:extLst>
        </c:ser>
        <c:ser>
          <c:idx val="5"/>
          <c:order val="5"/>
          <c:tx>
            <c:strRef>
              <c:f>'Data Entry'!$H$3</c:f>
              <c:strCache>
                <c:ptCount val="1"/>
                <c:pt idx="0">
                  <c:v>Expense Amounts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Entry'!$H$4:$H$50</c:f>
              <c:numCache>
                <c:formatCode>General</c:formatCode>
                <c:ptCount val="47"/>
                <c:pt idx="0">
                  <c:v>5775</c:v>
                </c:pt>
                <c:pt idx="1">
                  <c:v>6887</c:v>
                </c:pt>
                <c:pt idx="2">
                  <c:v>97486</c:v>
                </c:pt>
                <c:pt idx="3">
                  <c:v>986875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321-8EE4-BEE7DD315347}"/>
            </c:ext>
          </c:extLst>
        </c:ser>
        <c:ser>
          <c:idx val="6"/>
          <c:order val="6"/>
          <c:tx>
            <c:strRef>
              <c:f>'Data Entry'!$I$3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Entry'!$I$4:$I$50</c:f>
              <c:numCache>
                <c:formatCode>General</c:formatCode>
                <c:ptCount val="47"/>
                <c:pt idx="0">
                  <c:v>343123</c:v>
                </c:pt>
                <c:pt idx="1">
                  <c:v>482111</c:v>
                </c:pt>
                <c:pt idx="2">
                  <c:v>-56456</c:v>
                </c:pt>
                <c:pt idx="3">
                  <c:v>-1017996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42-4321-8EE4-BEE7DD315347}"/>
            </c:ext>
          </c:extLst>
        </c:ser>
        <c:ser>
          <c:idx val="7"/>
          <c:order val="7"/>
          <c:tx>
            <c:strRef>
              <c:f>'Data Entry'!$J$3</c:f>
              <c:strCache>
                <c:ptCount val="1"/>
                <c:pt idx="0">
                  <c:v>Rank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Entry'!$J$4:$J$50</c:f>
              <c:numCache>
                <c:formatCode>General</c:formatCode>
                <c:ptCount val="47"/>
                <c:pt idx="0">
                  <c:v>2</c:v>
                </c:pt>
                <c:pt idx="1">
                  <c:v>1</c:v>
                </c:pt>
                <c:pt idx="2">
                  <c:v>46</c:v>
                </c:pt>
                <c:pt idx="3">
                  <c:v>47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42-4321-8EE4-BEE7DD31534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558064"/>
        <c:axId val="115557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Entry'!$C$3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'Data Entry'!$C$4:$C$50</c15:sqref>
                        </c15:formulaRef>
                      </c:ext>
                    </c:extLst>
                    <c:numCache>
                      <c:formatCode>m/d/yyyy</c:formatCode>
                      <c:ptCount val="47"/>
                      <c:pt idx="0">
                        <c:v>45921</c:v>
                      </c:pt>
                      <c:pt idx="1">
                        <c:v>46071</c:v>
                      </c:pt>
                      <c:pt idx="2">
                        <c:v>46221</c:v>
                      </c:pt>
                      <c:pt idx="3">
                        <c:v>46371</c:v>
                      </c:pt>
                      <c:pt idx="4">
                        <c:v>46521</c:v>
                      </c:pt>
                      <c:pt idx="5">
                        <c:v>46671</c:v>
                      </c:pt>
                      <c:pt idx="6">
                        <c:v>46821</c:v>
                      </c:pt>
                      <c:pt idx="7">
                        <c:v>46971</c:v>
                      </c:pt>
                      <c:pt idx="8">
                        <c:v>47121</c:v>
                      </c:pt>
                      <c:pt idx="9">
                        <c:v>47271</c:v>
                      </c:pt>
                      <c:pt idx="10">
                        <c:v>47421</c:v>
                      </c:pt>
                      <c:pt idx="11">
                        <c:v>47571</c:v>
                      </c:pt>
                      <c:pt idx="12">
                        <c:v>47721</c:v>
                      </c:pt>
                      <c:pt idx="13">
                        <c:v>47871</c:v>
                      </c:pt>
                      <c:pt idx="14">
                        <c:v>48021</c:v>
                      </c:pt>
                      <c:pt idx="15">
                        <c:v>48171</c:v>
                      </c:pt>
                      <c:pt idx="16">
                        <c:v>48321</c:v>
                      </c:pt>
                      <c:pt idx="17">
                        <c:v>48471</c:v>
                      </c:pt>
                      <c:pt idx="18">
                        <c:v>48621</c:v>
                      </c:pt>
                      <c:pt idx="19">
                        <c:v>48771</c:v>
                      </c:pt>
                      <c:pt idx="20">
                        <c:v>48921</c:v>
                      </c:pt>
                      <c:pt idx="21">
                        <c:v>49071</c:v>
                      </c:pt>
                      <c:pt idx="22">
                        <c:v>49221</c:v>
                      </c:pt>
                      <c:pt idx="23">
                        <c:v>49371</c:v>
                      </c:pt>
                      <c:pt idx="24">
                        <c:v>49521</c:v>
                      </c:pt>
                      <c:pt idx="25">
                        <c:v>49671</c:v>
                      </c:pt>
                      <c:pt idx="26">
                        <c:v>49821</c:v>
                      </c:pt>
                      <c:pt idx="27">
                        <c:v>49971</c:v>
                      </c:pt>
                      <c:pt idx="28">
                        <c:v>50121</c:v>
                      </c:pt>
                      <c:pt idx="29">
                        <c:v>50271</c:v>
                      </c:pt>
                      <c:pt idx="30">
                        <c:v>50421</c:v>
                      </c:pt>
                      <c:pt idx="31">
                        <c:v>50571</c:v>
                      </c:pt>
                      <c:pt idx="32">
                        <c:v>50721</c:v>
                      </c:pt>
                      <c:pt idx="33">
                        <c:v>50871</c:v>
                      </c:pt>
                      <c:pt idx="34">
                        <c:v>51021</c:v>
                      </c:pt>
                      <c:pt idx="35">
                        <c:v>51171</c:v>
                      </c:pt>
                      <c:pt idx="36">
                        <c:v>51321</c:v>
                      </c:pt>
                      <c:pt idx="37">
                        <c:v>51471</c:v>
                      </c:pt>
                      <c:pt idx="38">
                        <c:v>51621</c:v>
                      </c:pt>
                      <c:pt idx="39">
                        <c:v>51771</c:v>
                      </c:pt>
                      <c:pt idx="40">
                        <c:v>51921</c:v>
                      </c:pt>
                      <c:pt idx="41">
                        <c:v>52071</c:v>
                      </c:pt>
                      <c:pt idx="42">
                        <c:v>52221</c:v>
                      </c:pt>
                      <c:pt idx="43">
                        <c:v>52371</c:v>
                      </c:pt>
                      <c:pt idx="44">
                        <c:v>52521</c:v>
                      </c:pt>
                      <c:pt idx="45">
                        <c:v>52671</c:v>
                      </c:pt>
                      <c:pt idx="46">
                        <c:v>52821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E42-4321-8EE4-BEE7DD315347}"/>
                  </c:ext>
                </c:extLst>
              </c15:ser>
            </c15:filteredBarSeries>
          </c:ext>
        </c:extLst>
      </c:barChart>
      <c:catAx>
        <c:axId val="11555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5557584"/>
        <c:crosses val="autoZero"/>
        <c:auto val="1"/>
        <c:lblAlgn val="ctr"/>
        <c:lblOffset val="100"/>
        <c:noMultiLvlLbl val="0"/>
      </c:catAx>
      <c:valAx>
        <c:axId val="1155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55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6350</xdr:rowOff>
    </xdr:from>
    <xdr:to>
      <xdr:col>9</xdr:col>
      <xdr:colOff>590550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E9542-3F55-4674-8F54-83ADFFC0C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603250</xdr:colOff>
      <xdr:row>0</xdr:row>
      <xdr:rowOff>38100</xdr:rowOff>
    </xdr:from>
    <xdr:to>
      <xdr:col>18</xdr:col>
      <xdr:colOff>558800</xdr:colOff>
      <xdr:row>12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979F7-9CB3-4571-ABFA-D9DEE4CF2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12</xdr:row>
      <xdr:rowOff>114300</xdr:rowOff>
    </xdr:from>
    <xdr:to>
      <xdr:col>9</xdr:col>
      <xdr:colOff>558800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62AA0-FBE4-495E-BEB0-E5CD255B8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12</xdr:row>
      <xdr:rowOff>88900</xdr:rowOff>
    </xdr:from>
    <xdr:to>
      <xdr:col>18</xdr:col>
      <xdr:colOff>527050</xdr:colOff>
      <xdr:row>28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071233-416D-4BDC-B52A-3F47AC190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0</xdr:row>
      <xdr:rowOff>25400</xdr:rowOff>
    </xdr:from>
    <xdr:to>
      <xdr:col>1</xdr:col>
      <xdr:colOff>342900</xdr:colOff>
      <xdr:row>29</xdr:row>
      <xdr:rowOff>31750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D7BF62-227C-B953-D3C9-3B50666A0C7C}"/>
            </a:ext>
          </a:extLst>
        </xdr:cNvPr>
        <xdr:cNvSpPr/>
      </xdr:nvSpPr>
      <xdr:spPr>
        <a:xfrm>
          <a:off x="19050" y="25400"/>
          <a:ext cx="933450" cy="53467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6B2BF7-127B-4EEC-9E69-FA111312DF4E}" name="Table1" displayName="Table1" ref="C3:J51" totalsRowCount="1" headerRowDxfId="8">
  <autoFilter ref="C3:J50" xr:uid="{C86B2BF7-127B-4EEC-9E69-FA111312DF4E}"/>
  <tableColumns count="8">
    <tableColumn id="1" xr3:uid="{922F4594-C1C3-480C-84A4-41C9F32F4D96}" name="Date"/>
    <tableColumn id="2" xr3:uid="{258D6069-CB88-48AD-9F0F-C21348DE6C68}" name="Product"/>
    <tableColumn id="3" xr3:uid="{E03765A2-4C32-4D73-B7F5-6451CCAF86E7}" name="Revenue " totalsRowFunction="custom" dataDxfId="7" totalsRowDxfId="1">
      <totalsRowFormula>SUM(E4:E50)</totalsRowFormula>
    </tableColumn>
    <tableColumn id="4" xr3:uid="{6A3BC5E8-7229-4FF4-BA63-F15D1B5BC246}" name="Cost of Sales" totalsRowFunction="custom" dataDxfId="6" totalsRowDxfId="0">
      <totalsRowFormula>SUM(F4:F50)</totalsRowFormula>
    </tableColumn>
    <tableColumn id="5" xr3:uid="{F985DBF2-1C81-4653-9D17-EE68B4C12127}" name="Expense Category"/>
    <tableColumn id="6" xr3:uid="{C5550659-4FB3-4E52-AD9A-47F2EAB2193F}" name="Expense Amounts" totalsRowFunction="custom">
      <totalsRowFormula>SUM(H4:H50)</totalsRowFormula>
    </tableColumn>
    <tableColumn id="7" xr3:uid="{10611BDC-BD0E-434F-880B-5EDCC8CA7323}" name="Profit" totalsRowFunction="custom" dataDxfId="5">
      <calculatedColumnFormula>Table1[[#This Row],[Revenue ]]-Table1[[#This Row],[Cost of Sales]]-Table1[[#This Row],[Expense Amounts]]</calculatedColumnFormula>
      <totalsRowFormula>SUM(I4:I50)</totalsRowFormula>
    </tableColumn>
    <tableColumn id="8" xr3:uid="{87B47AA7-0933-4070-B208-D5E8D131838E}" name="Rank" dataDxfId="4">
      <calculatedColumnFormula>_xlfn.RANK.EQ(Table1[[#This Row],[Profit]],Table1[Profit],0)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8C91-F644-4B86-A869-56707F2FC43F}">
  <dimension ref="C3:J51"/>
  <sheetViews>
    <sheetView tabSelected="1" topLeftCell="B1" workbookViewId="0">
      <selection activeCell="F11" sqref="F11"/>
    </sheetView>
  </sheetViews>
  <sheetFormatPr defaultRowHeight="14.5" x14ac:dyDescent="0.35"/>
  <cols>
    <col min="3" max="3" width="18.453125" customWidth="1"/>
    <col min="4" max="4" width="25.453125" customWidth="1"/>
    <col min="5" max="5" width="17.7265625" customWidth="1"/>
    <col min="6" max="6" width="20.54296875" customWidth="1"/>
    <col min="7" max="7" width="19.7265625" customWidth="1"/>
    <col min="8" max="8" width="27.26953125" customWidth="1"/>
    <col min="9" max="9" width="14.453125" customWidth="1"/>
    <col min="10" max="10" width="11.7265625" customWidth="1"/>
  </cols>
  <sheetData>
    <row r="3" spans="3:10" ht="15.5" x14ac:dyDescent="0.3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11</v>
      </c>
      <c r="J3" s="1" t="s">
        <v>13</v>
      </c>
    </row>
    <row r="4" spans="3:10" x14ac:dyDescent="0.35">
      <c r="C4" s="10">
        <f ca="1">TODAY()</f>
        <v>45921</v>
      </c>
      <c r="E4" s="2">
        <v>354554</v>
      </c>
      <c r="F4" s="2">
        <v>5656</v>
      </c>
      <c r="H4">
        <v>5775</v>
      </c>
      <c r="I4">
        <f>Table1[[#This Row],[Revenue ]]-Table1[[#This Row],[Cost of Sales]]-Table1[[#This Row],[Expense Amounts]]</f>
        <v>343123</v>
      </c>
      <c r="J4">
        <f>_xlfn.RANK.EQ(Table1[[#This Row],[Profit]],Table1[Profit],0)</f>
        <v>2</v>
      </c>
    </row>
    <row r="5" spans="3:10" x14ac:dyDescent="0.35">
      <c r="C5" s="10">
        <f ca="1">C4+150</f>
        <v>46071</v>
      </c>
      <c r="E5" s="2">
        <v>556655</v>
      </c>
      <c r="F5" s="2">
        <v>67657</v>
      </c>
      <c r="H5">
        <v>6887</v>
      </c>
      <c r="I5">
        <f>Table1[[#This Row],[Revenue ]]-Table1[[#This Row],[Cost of Sales]]-Table1[[#This Row],[Expense Amounts]]</f>
        <v>482111</v>
      </c>
      <c r="J5">
        <f>_xlfn.RANK.EQ(Table1[[#This Row],[Profit]],Table1[Profit],0)</f>
        <v>1</v>
      </c>
    </row>
    <row r="6" spans="3:10" x14ac:dyDescent="0.35">
      <c r="C6" s="10">
        <f t="shared" ref="C6:C50" ca="1" si="0">C5+150</f>
        <v>46221</v>
      </c>
      <c r="E6" s="2">
        <v>97576</v>
      </c>
      <c r="F6" s="2">
        <v>56546</v>
      </c>
      <c r="H6">
        <v>97486</v>
      </c>
      <c r="I6">
        <f>Table1[[#This Row],[Revenue ]]-Table1[[#This Row],[Cost of Sales]]-Table1[[#This Row],[Expense Amounts]]</f>
        <v>-56456</v>
      </c>
      <c r="J6">
        <f>_xlfn.RANK.EQ(Table1[[#This Row],[Profit]],Table1[Profit],0)</f>
        <v>46</v>
      </c>
    </row>
    <row r="7" spans="3:10" x14ac:dyDescent="0.35">
      <c r="C7" s="10">
        <f t="shared" ca="1" si="0"/>
        <v>46371</v>
      </c>
      <c r="E7" s="2">
        <v>45457</v>
      </c>
      <c r="F7" s="2">
        <v>76578</v>
      </c>
      <c r="H7">
        <v>986875</v>
      </c>
      <c r="I7">
        <f>Table1[[#This Row],[Revenue ]]-Table1[[#This Row],[Cost of Sales]]-Table1[[#This Row],[Expense Amounts]]</f>
        <v>-1017996</v>
      </c>
      <c r="J7">
        <f>_xlfn.RANK.EQ(Table1[[#This Row],[Profit]],Table1[Profit],0)</f>
        <v>47</v>
      </c>
    </row>
    <row r="8" spans="3:10" x14ac:dyDescent="0.35">
      <c r="C8" s="10">
        <f t="shared" ca="1" si="0"/>
        <v>46521</v>
      </c>
      <c r="E8" s="2"/>
      <c r="F8" s="2"/>
      <c r="I8">
        <f>Table1[[#This Row],[Revenue ]]-Table1[[#This Row],[Cost of Sales]]-Table1[[#This Row],[Expense Amounts]]</f>
        <v>0</v>
      </c>
      <c r="J8">
        <f>_xlfn.RANK.EQ(Table1[[#This Row],[Profit]],Table1[Profit],0)</f>
        <v>3</v>
      </c>
    </row>
    <row r="9" spans="3:10" x14ac:dyDescent="0.35">
      <c r="C9" s="10">
        <f t="shared" ca="1" si="0"/>
        <v>46671</v>
      </c>
      <c r="E9" s="2"/>
      <c r="F9" s="2"/>
      <c r="I9">
        <f>Table1[[#This Row],[Revenue ]]-Table1[[#This Row],[Cost of Sales]]-Table1[[#This Row],[Expense Amounts]]</f>
        <v>0</v>
      </c>
      <c r="J9">
        <f>_xlfn.RANK.EQ(Table1[[#This Row],[Profit]],Table1[Profit],0)</f>
        <v>3</v>
      </c>
    </row>
    <row r="10" spans="3:10" x14ac:dyDescent="0.35">
      <c r="C10" s="10">
        <f t="shared" ca="1" si="0"/>
        <v>46821</v>
      </c>
      <c r="E10" s="2"/>
      <c r="F10" s="2"/>
      <c r="I10">
        <f>Table1[[#This Row],[Revenue ]]-Table1[[#This Row],[Cost of Sales]]-Table1[[#This Row],[Expense Amounts]]</f>
        <v>0</v>
      </c>
      <c r="J10">
        <f>_xlfn.RANK.EQ(Table1[[#This Row],[Profit]],Table1[Profit],0)</f>
        <v>3</v>
      </c>
    </row>
    <row r="11" spans="3:10" x14ac:dyDescent="0.35">
      <c r="C11" s="10">
        <f t="shared" ca="1" si="0"/>
        <v>46971</v>
      </c>
      <c r="E11" s="2"/>
      <c r="F11" s="2"/>
      <c r="I11">
        <f>Table1[[#This Row],[Revenue ]]-Table1[[#This Row],[Cost of Sales]]-Table1[[#This Row],[Expense Amounts]]</f>
        <v>0</v>
      </c>
      <c r="J11">
        <f>_xlfn.RANK.EQ(Table1[[#This Row],[Profit]],Table1[Profit],0)</f>
        <v>3</v>
      </c>
    </row>
    <row r="12" spans="3:10" x14ac:dyDescent="0.35">
      <c r="C12" s="10">
        <f t="shared" ca="1" si="0"/>
        <v>47121</v>
      </c>
      <c r="E12" s="2"/>
      <c r="F12" s="2"/>
      <c r="I12">
        <f>Table1[[#This Row],[Revenue ]]-Table1[[#This Row],[Cost of Sales]]-Table1[[#This Row],[Expense Amounts]]</f>
        <v>0</v>
      </c>
      <c r="J12">
        <f>_xlfn.RANK.EQ(Table1[[#This Row],[Profit]],Table1[Profit],0)</f>
        <v>3</v>
      </c>
    </row>
    <row r="13" spans="3:10" x14ac:dyDescent="0.35">
      <c r="C13" s="10">
        <f t="shared" ca="1" si="0"/>
        <v>47271</v>
      </c>
      <c r="E13" s="2"/>
      <c r="F13" s="2"/>
      <c r="I13">
        <f>Table1[[#This Row],[Revenue ]]-Table1[[#This Row],[Cost of Sales]]-Table1[[#This Row],[Expense Amounts]]</f>
        <v>0</v>
      </c>
      <c r="J13">
        <f>_xlfn.RANK.EQ(Table1[[#This Row],[Profit]],Table1[Profit],0)</f>
        <v>3</v>
      </c>
    </row>
    <row r="14" spans="3:10" x14ac:dyDescent="0.35">
      <c r="C14" s="10">
        <f t="shared" ca="1" si="0"/>
        <v>47421</v>
      </c>
      <c r="E14" s="2"/>
      <c r="F14" s="2"/>
      <c r="I14">
        <f>Table1[[#This Row],[Revenue ]]-Table1[[#This Row],[Cost of Sales]]-Table1[[#This Row],[Expense Amounts]]</f>
        <v>0</v>
      </c>
      <c r="J14">
        <f>_xlfn.RANK.EQ(Table1[[#This Row],[Profit]],Table1[Profit],0)</f>
        <v>3</v>
      </c>
    </row>
    <row r="15" spans="3:10" x14ac:dyDescent="0.35">
      <c r="C15" s="10">
        <f t="shared" ca="1" si="0"/>
        <v>47571</v>
      </c>
      <c r="E15" s="2"/>
      <c r="F15" s="2"/>
      <c r="I15">
        <f>Table1[[#This Row],[Revenue ]]-Table1[[#This Row],[Cost of Sales]]-Table1[[#This Row],[Expense Amounts]]</f>
        <v>0</v>
      </c>
      <c r="J15">
        <f>_xlfn.RANK.EQ(Table1[[#This Row],[Profit]],Table1[Profit],0)</f>
        <v>3</v>
      </c>
    </row>
    <row r="16" spans="3:10" x14ac:dyDescent="0.35">
      <c r="C16" s="10">
        <f t="shared" ca="1" si="0"/>
        <v>47721</v>
      </c>
      <c r="E16" s="2"/>
      <c r="F16" s="2"/>
      <c r="I16">
        <f>Table1[[#This Row],[Revenue ]]-Table1[[#This Row],[Cost of Sales]]-Table1[[#This Row],[Expense Amounts]]</f>
        <v>0</v>
      </c>
      <c r="J16">
        <f>_xlfn.RANK.EQ(Table1[[#This Row],[Profit]],Table1[Profit],0)</f>
        <v>3</v>
      </c>
    </row>
    <row r="17" spans="3:10" x14ac:dyDescent="0.35">
      <c r="C17" s="10">
        <f t="shared" ca="1" si="0"/>
        <v>47871</v>
      </c>
      <c r="E17" s="2"/>
      <c r="F17" s="2"/>
      <c r="I17">
        <f>Table1[[#This Row],[Revenue ]]-Table1[[#This Row],[Cost of Sales]]-Table1[[#This Row],[Expense Amounts]]</f>
        <v>0</v>
      </c>
      <c r="J17">
        <f>_xlfn.RANK.EQ(Table1[[#This Row],[Profit]],Table1[Profit],0)</f>
        <v>3</v>
      </c>
    </row>
    <row r="18" spans="3:10" x14ac:dyDescent="0.35">
      <c r="C18" s="10">
        <f t="shared" ca="1" si="0"/>
        <v>48021</v>
      </c>
      <c r="E18" s="2"/>
      <c r="F18" s="2"/>
      <c r="I18">
        <f>Table1[[#This Row],[Revenue ]]-Table1[[#This Row],[Cost of Sales]]-Table1[[#This Row],[Expense Amounts]]</f>
        <v>0</v>
      </c>
      <c r="J18">
        <f>_xlfn.RANK.EQ(Table1[[#This Row],[Profit]],Table1[Profit],0)</f>
        <v>3</v>
      </c>
    </row>
    <row r="19" spans="3:10" x14ac:dyDescent="0.35">
      <c r="C19" s="10">
        <f t="shared" ca="1" si="0"/>
        <v>48171</v>
      </c>
      <c r="E19" s="2"/>
      <c r="F19" s="2"/>
      <c r="I19">
        <f>Table1[[#This Row],[Revenue ]]-Table1[[#This Row],[Cost of Sales]]-Table1[[#This Row],[Expense Amounts]]</f>
        <v>0</v>
      </c>
      <c r="J19">
        <f>_xlfn.RANK.EQ(Table1[[#This Row],[Profit]],Table1[Profit],0)</f>
        <v>3</v>
      </c>
    </row>
    <row r="20" spans="3:10" x14ac:dyDescent="0.35">
      <c r="C20" s="10">
        <f t="shared" ca="1" si="0"/>
        <v>48321</v>
      </c>
      <c r="E20" s="2"/>
      <c r="F20" s="2"/>
      <c r="I20">
        <f>Table1[[#This Row],[Revenue ]]-Table1[[#This Row],[Cost of Sales]]-Table1[[#This Row],[Expense Amounts]]</f>
        <v>0</v>
      </c>
      <c r="J20">
        <f>_xlfn.RANK.EQ(Table1[[#This Row],[Profit]],Table1[Profit],0)</f>
        <v>3</v>
      </c>
    </row>
    <row r="21" spans="3:10" x14ac:dyDescent="0.35">
      <c r="C21" s="10">
        <f t="shared" ca="1" si="0"/>
        <v>48471</v>
      </c>
      <c r="E21" s="2"/>
      <c r="F21" s="2"/>
      <c r="I21">
        <f>Table1[[#This Row],[Revenue ]]-Table1[[#This Row],[Cost of Sales]]-Table1[[#This Row],[Expense Amounts]]</f>
        <v>0</v>
      </c>
      <c r="J21">
        <f>_xlfn.RANK.EQ(Table1[[#This Row],[Profit]],Table1[Profit],0)</f>
        <v>3</v>
      </c>
    </row>
    <row r="22" spans="3:10" x14ac:dyDescent="0.35">
      <c r="C22" s="10">
        <f t="shared" ca="1" si="0"/>
        <v>48621</v>
      </c>
      <c r="E22" s="2"/>
      <c r="F22" s="2"/>
      <c r="I22">
        <f>Table1[[#This Row],[Revenue ]]-Table1[[#This Row],[Cost of Sales]]-Table1[[#This Row],[Expense Amounts]]</f>
        <v>0</v>
      </c>
      <c r="J22">
        <f>_xlfn.RANK.EQ(Table1[[#This Row],[Profit]],Table1[Profit],0)</f>
        <v>3</v>
      </c>
    </row>
    <row r="23" spans="3:10" x14ac:dyDescent="0.35">
      <c r="C23" s="10">
        <f t="shared" ca="1" si="0"/>
        <v>48771</v>
      </c>
      <c r="E23" s="2"/>
      <c r="F23" s="2"/>
      <c r="I23">
        <f>Table1[[#This Row],[Revenue ]]-Table1[[#This Row],[Cost of Sales]]-Table1[[#This Row],[Expense Amounts]]</f>
        <v>0</v>
      </c>
      <c r="J23">
        <f>_xlfn.RANK.EQ(Table1[[#This Row],[Profit]],Table1[Profit],0)</f>
        <v>3</v>
      </c>
    </row>
    <row r="24" spans="3:10" x14ac:dyDescent="0.35">
      <c r="C24" s="10">
        <f t="shared" ca="1" si="0"/>
        <v>48921</v>
      </c>
      <c r="E24" s="2"/>
      <c r="F24" s="2"/>
      <c r="I24">
        <f>Table1[[#This Row],[Revenue ]]-Table1[[#This Row],[Cost of Sales]]-Table1[[#This Row],[Expense Amounts]]</f>
        <v>0</v>
      </c>
      <c r="J24">
        <f>_xlfn.RANK.EQ(Table1[[#This Row],[Profit]],Table1[Profit],0)</f>
        <v>3</v>
      </c>
    </row>
    <row r="25" spans="3:10" x14ac:dyDescent="0.35">
      <c r="C25" s="10">
        <f t="shared" ca="1" si="0"/>
        <v>49071</v>
      </c>
      <c r="E25" s="2"/>
      <c r="F25" s="2"/>
      <c r="I25">
        <f>Table1[[#This Row],[Revenue ]]-Table1[[#This Row],[Cost of Sales]]-Table1[[#This Row],[Expense Amounts]]</f>
        <v>0</v>
      </c>
      <c r="J25">
        <f>_xlfn.RANK.EQ(Table1[[#This Row],[Profit]],Table1[Profit],0)</f>
        <v>3</v>
      </c>
    </row>
    <row r="26" spans="3:10" x14ac:dyDescent="0.35">
      <c r="C26" s="10">
        <f t="shared" ca="1" si="0"/>
        <v>49221</v>
      </c>
      <c r="E26" s="2"/>
      <c r="F26" s="2"/>
      <c r="I26">
        <f>Table1[[#This Row],[Revenue ]]-Table1[[#This Row],[Cost of Sales]]-Table1[[#This Row],[Expense Amounts]]</f>
        <v>0</v>
      </c>
      <c r="J26">
        <f>_xlfn.RANK.EQ(Table1[[#This Row],[Profit]],Table1[Profit],0)</f>
        <v>3</v>
      </c>
    </row>
    <row r="27" spans="3:10" x14ac:dyDescent="0.35">
      <c r="C27" s="10">
        <f t="shared" ca="1" si="0"/>
        <v>49371</v>
      </c>
      <c r="E27" s="2"/>
      <c r="F27" s="2"/>
      <c r="I27">
        <f>Table1[[#This Row],[Revenue ]]-Table1[[#This Row],[Cost of Sales]]-Table1[[#This Row],[Expense Amounts]]</f>
        <v>0</v>
      </c>
      <c r="J27">
        <f>_xlfn.RANK.EQ(Table1[[#This Row],[Profit]],Table1[Profit],0)</f>
        <v>3</v>
      </c>
    </row>
    <row r="28" spans="3:10" x14ac:dyDescent="0.35">
      <c r="C28" s="10">
        <f t="shared" ca="1" si="0"/>
        <v>49521</v>
      </c>
      <c r="E28" s="2"/>
      <c r="F28" s="2"/>
      <c r="I28">
        <f>Table1[[#This Row],[Revenue ]]-Table1[[#This Row],[Cost of Sales]]-Table1[[#This Row],[Expense Amounts]]</f>
        <v>0</v>
      </c>
      <c r="J28">
        <f>_xlfn.RANK.EQ(Table1[[#This Row],[Profit]],Table1[Profit],0)</f>
        <v>3</v>
      </c>
    </row>
    <row r="29" spans="3:10" x14ac:dyDescent="0.35">
      <c r="C29" s="10">
        <f t="shared" ca="1" si="0"/>
        <v>49671</v>
      </c>
      <c r="E29" s="2"/>
      <c r="F29" s="2"/>
      <c r="I29">
        <f>Table1[[#This Row],[Revenue ]]-Table1[[#This Row],[Cost of Sales]]-Table1[[#This Row],[Expense Amounts]]</f>
        <v>0</v>
      </c>
      <c r="J29">
        <f>_xlfn.RANK.EQ(Table1[[#This Row],[Profit]],Table1[Profit],0)</f>
        <v>3</v>
      </c>
    </row>
    <row r="30" spans="3:10" x14ac:dyDescent="0.35">
      <c r="C30" s="10">
        <f t="shared" ca="1" si="0"/>
        <v>49821</v>
      </c>
      <c r="E30" s="2"/>
      <c r="F30" s="2"/>
      <c r="I30">
        <f>Table1[[#This Row],[Revenue ]]-Table1[[#This Row],[Cost of Sales]]-Table1[[#This Row],[Expense Amounts]]</f>
        <v>0</v>
      </c>
      <c r="J30">
        <f>_xlfn.RANK.EQ(Table1[[#This Row],[Profit]],Table1[Profit],0)</f>
        <v>3</v>
      </c>
    </row>
    <row r="31" spans="3:10" x14ac:dyDescent="0.35">
      <c r="C31" s="10">
        <f t="shared" ca="1" si="0"/>
        <v>49971</v>
      </c>
      <c r="E31" s="2"/>
      <c r="F31" s="2"/>
      <c r="I31">
        <f>Table1[[#This Row],[Revenue ]]-Table1[[#This Row],[Cost of Sales]]-Table1[[#This Row],[Expense Amounts]]</f>
        <v>0</v>
      </c>
      <c r="J31">
        <f>_xlfn.RANK.EQ(Table1[[#This Row],[Profit]],Table1[Profit],0)</f>
        <v>3</v>
      </c>
    </row>
    <row r="32" spans="3:10" x14ac:dyDescent="0.35">
      <c r="C32" s="10">
        <f t="shared" ca="1" si="0"/>
        <v>50121</v>
      </c>
      <c r="E32" s="2"/>
      <c r="F32" s="2"/>
      <c r="I32">
        <f>Table1[[#This Row],[Revenue ]]-Table1[[#This Row],[Cost of Sales]]-Table1[[#This Row],[Expense Amounts]]</f>
        <v>0</v>
      </c>
      <c r="J32">
        <f>_xlfn.RANK.EQ(Table1[[#This Row],[Profit]],Table1[Profit],0)</f>
        <v>3</v>
      </c>
    </row>
    <row r="33" spans="3:10" x14ac:dyDescent="0.35">
      <c r="C33" s="10">
        <f t="shared" ca="1" si="0"/>
        <v>50271</v>
      </c>
      <c r="E33" s="2"/>
      <c r="F33" s="2"/>
      <c r="I33">
        <f>Table1[[#This Row],[Revenue ]]-Table1[[#This Row],[Cost of Sales]]-Table1[[#This Row],[Expense Amounts]]</f>
        <v>0</v>
      </c>
      <c r="J33">
        <f>_xlfn.RANK.EQ(Table1[[#This Row],[Profit]],Table1[Profit],0)</f>
        <v>3</v>
      </c>
    </row>
    <row r="34" spans="3:10" x14ac:dyDescent="0.35">
      <c r="C34" s="10">
        <f t="shared" ca="1" si="0"/>
        <v>50421</v>
      </c>
      <c r="E34" s="2"/>
      <c r="F34" s="2"/>
      <c r="I34">
        <f>Table1[[#This Row],[Revenue ]]-Table1[[#This Row],[Cost of Sales]]-Table1[[#This Row],[Expense Amounts]]</f>
        <v>0</v>
      </c>
      <c r="J34">
        <f>_xlfn.RANK.EQ(Table1[[#This Row],[Profit]],Table1[Profit],0)</f>
        <v>3</v>
      </c>
    </row>
    <row r="35" spans="3:10" x14ac:dyDescent="0.35">
      <c r="C35" s="10">
        <f t="shared" ca="1" si="0"/>
        <v>50571</v>
      </c>
      <c r="E35" s="2"/>
      <c r="F35" s="2"/>
      <c r="I35">
        <f>Table1[[#This Row],[Revenue ]]-Table1[[#This Row],[Cost of Sales]]-Table1[[#This Row],[Expense Amounts]]</f>
        <v>0</v>
      </c>
      <c r="J35">
        <f>_xlfn.RANK.EQ(Table1[[#This Row],[Profit]],Table1[Profit],0)</f>
        <v>3</v>
      </c>
    </row>
    <row r="36" spans="3:10" x14ac:dyDescent="0.35">
      <c r="C36" s="10">
        <f t="shared" ca="1" si="0"/>
        <v>50721</v>
      </c>
      <c r="E36" s="2"/>
      <c r="F36" s="2"/>
      <c r="I36">
        <f>Table1[[#This Row],[Revenue ]]-Table1[[#This Row],[Cost of Sales]]-Table1[[#This Row],[Expense Amounts]]</f>
        <v>0</v>
      </c>
      <c r="J36">
        <f>_xlfn.RANK.EQ(Table1[[#This Row],[Profit]],Table1[Profit],0)</f>
        <v>3</v>
      </c>
    </row>
    <row r="37" spans="3:10" x14ac:dyDescent="0.35">
      <c r="C37" s="10">
        <f t="shared" ca="1" si="0"/>
        <v>50871</v>
      </c>
      <c r="E37" s="2"/>
      <c r="F37" s="2"/>
      <c r="I37">
        <f>Table1[[#This Row],[Revenue ]]-Table1[[#This Row],[Cost of Sales]]-Table1[[#This Row],[Expense Amounts]]</f>
        <v>0</v>
      </c>
      <c r="J37">
        <f>_xlfn.RANK.EQ(Table1[[#This Row],[Profit]],Table1[Profit],0)</f>
        <v>3</v>
      </c>
    </row>
    <row r="38" spans="3:10" x14ac:dyDescent="0.35">
      <c r="C38" s="10">
        <f t="shared" ca="1" si="0"/>
        <v>51021</v>
      </c>
      <c r="E38" s="2"/>
      <c r="F38" s="2"/>
      <c r="I38">
        <f>Table1[[#This Row],[Revenue ]]-Table1[[#This Row],[Cost of Sales]]-Table1[[#This Row],[Expense Amounts]]</f>
        <v>0</v>
      </c>
      <c r="J38">
        <f>_xlfn.RANK.EQ(Table1[[#This Row],[Profit]],Table1[Profit],0)</f>
        <v>3</v>
      </c>
    </row>
    <row r="39" spans="3:10" x14ac:dyDescent="0.35">
      <c r="C39" s="10">
        <f t="shared" ca="1" si="0"/>
        <v>51171</v>
      </c>
      <c r="E39" s="2"/>
      <c r="F39" s="2"/>
      <c r="I39">
        <f>Table1[[#This Row],[Revenue ]]-Table1[[#This Row],[Cost of Sales]]-Table1[[#This Row],[Expense Amounts]]</f>
        <v>0</v>
      </c>
      <c r="J39">
        <f>_xlfn.RANK.EQ(Table1[[#This Row],[Profit]],Table1[Profit],0)</f>
        <v>3</v>
      </c>
    </row>
    <row r="40" spans="3:10" x14ac:dyDescent="0.35">
      <c r="C40" s="10">
        <f t="shared" ca="1" si="0"/>
        <v>51321</v>
      </c>
      <c r="E40" s="2"/>
      <c r="F40" s="2"/>
      <c r="I40">
        <f>Table1[[#This Row],[Revenue ]]-Table1[[#This Row],[Cost of Sales]]-Table1[[#This Row],[Expense Amounts]]</f>
        <v>0</v>
      </c>
      <c r="J40">
        <f>_xlfn.RANK.EQ(Table1[[#This Row],[Profit]],Table1[Profit],0)</f>
        <v>3</v>
      </c>
    </row>
    <row r="41" spans="3:10" x14ac:dyDescent="0.35">
      <c r="C41" s="10">
        <f t="shared" ca="1" si="0"/>
        <v>51471</v>
      </c>
      <c r="E41" s="2"/>
      <c r="F41" s="2"/>
      <c r="I41">
        <f>Table1[[#This Row],[Revenue ]]-Table1[[#This Row],[Cost of Sales]]-Table1[[#This Row],[Expense Amounts]]</f>
        <v>0</v>
      </c>
      <c r="J41">
        <f>_xlfn.RANK.EQ(Table1[[#This Row],[Profit]],Table1[Profit],0)</f>
        <v>3</v>
      </c>
    </row>
    <row r="42" spans="3:10" x14ac:dyDescent="0.35">
      <c r="C42" s="10">
        <f t="shared" ca="1" si="0"/>
        <v>51621</v>
      </c>
      <c r="E42" s="2"/>
      <c r="F42" s="2"/>
      <c r="I42">
        <f>Table1[[#This Row],[Revenue ]]-Table1[[#This Row],[Cost of Sales]]-Table1[[#This Row],[Expense Amounts]]</f>
        <v>0</v>
      </c>
      <c r="J42">
        <f>_xlfn.RANK.EQ(Table1[[#This Row],[Profit]],Table1[Profit],0)</f>
        <v>3</v>
      </c>
    </row>
    <row r="43" spans="3:10" x14ac:dyDescent="0.35">
      <c r="C43" s="10">
        <f t="shared" ca="1" si="0"/>
        <v>51771</v>
      </c>
      <c r="E43" s="2"/>
      <c r="F43" s="2"/>
      <c r="I43">
        <f>Table1[[#This Row],[Revenue ]]-Table1[[#This Row],[Cost of Sales]]-Table1[[#This Row],[Expense Amounts]]</f>
        <v>0</v>
      </c>
      <c r="J43">
        <f>_xlfn.RANK.EQ(Table1[[#This Row],[Profit]],Table1[Profit],0)</f>
        <v>3</v>
      </c>
    </row>
    <row r="44" spans="3:10" x14ac:dyDescent="0.35">
      <c r="C44" s="10">
        <f t="shared" ca="1" si="0"/>
        <v>51921</v>
      </c>
      <c r="E44" s="2"/>
      <c r="F44" s="2"/>
      <c r="I44">
        <f>Table1[[#This Row],[Revenue ]]-Table1[[#This Row],[Cost of Sales]]-Table1[[#This Row],[Expense Amounts]]</f>
        <v>0</v>
      </c>
      <c r="J44">
        <f>_xlfn.RANK.EQ(Table1[[#This Row],[Profit]],Table1[Profit],0)</f>
        <v>3</v>
      </c>
    </row>
    <row r="45" spans="3:10" x14ac:dyDescent="0.35">
      <c r="C45" s="10">
        <f t="shared" ca="1" si="0"/>
        <v>52071</v>
      </c>
      <c r="E45" s="2"/>
      <c r="F45" s="2"/>
      <c r="I45">
        <f>Table1[[#This Row],[Revenue ]]-Table1[[#This Row],[Cost of Sales]]-Table1[[#This Row],[Expense Amounts]]</f>
        <v>0</v>
      </c>
      <c r="J45">
        <f>_xlfn.RANK.EQ(Table1[[#This Row],[Profit]],Table1[Profit],0)</f>
        <v>3</v>
      </c>
    </row>
    <row r="46" spans="3:10" x14ac:dyDescent="0.35">
      <c r="C46" s="10">
        <f t="shared" ca="1" si="0"/>
        <v>52221</v>
      </c>
      <c r="E46" s="2"/>
      <c r="F46" s="2"/>
      <c r="I46">
        <f>Table1[[#This Row],[Revenue ]]-Table1[[#This Row],[Cost of Sales]]-Table1[[#This Row],[Expense Amounts]]</f>
        <v>0</v>
      </c>
      <c r="J46">
        <f>_xlfn.RANK.EQ(Table1[[#This Row],[Profit]],Table1[Profit],0)</f>
        <v>3</v>
      </c>
    </row>
    <row r="47" spans="3:10" x14ac:dyDescent="0.35">
      <c r="C47" s="10">
        <f t="shared" ca="1" si="0"/>
        <v>52371</v>
      </c>
      <c r="E47" s="2"/>
      <c r="F47" s="2"/>
      <c r="I47">
        <f>Table1[[#This Row],[Revenue ]]-Table1[[#This Row],[Cost of Sales]]-Table1[[#This Row],[Expense Amounts]]</f>
        <v>0</v>
      </c>
      <c r="J47">
        <f>_xlfn.RANK.EQ(Table1[[#This Row],[Profit]],Table1[Profit],0)</f>
        <v>3</v>
      </c>
    </row>
    <row r="48" spans="3:10" x14ac:dyDescent="0.35">
      <c r="C48" s="10">
        <f t="shared" ca="1" si="0"/>
        <v>52521</v>
      </c>
      <c r="E48" s="2"/>
      <c r="F48" s="2"/>
      <c r="I48">
        <f>Table1[[#This Row],[Revenue ]]-Table1[[#This Row],[Cost of Sales]]-Table1[[#This Row],[Expense Amounts]]</f>
        <v>0</v>
      </c>
      <c r="J48">
        <f>_xlfn.RANK.EQ(Table1[[#This Row],[Profit]],Table1[Profit],0)</f>
        <v>3</v>
      </c>
    </row>
    <row r="49" spans="3:10" x14ac:dyDescent="0.35">
      <c r="C49" s="10">
        <f t="shared" ca="1" si="0"/>
        <v>52671</v>
      </c>
      <c r="E49" s="2"/>
      <c r="F49" s="2"/>
      <c r="I49">
        <f>Table1[[#This Row],[Revenue ]]-Table1[[#This Row],[Cost of Sales]]-Table1[[#This Row],[Expense Amounts]]</f>
        <v>0</v>
      </c>
      <c r="J49">
        <f>_xlfn.RANK.EQ(Table1[[#This Row],[Profit]],Table1[Profit],0)</f>
        <v>3</v>
      </c>
    </row>
    <row r="50" spans="3:10" x14ac:dyDescent="0.35">
      <c r="C50" s="10">
        <f t="shared" ca="1" si="0"/>
        <v>52821</v>
      </c>
      <c r="E50" s="2"/>
      <c r="F50" s="2"/>
      <c r="I50">
        <f>Table1[[#This Row],[Revenue ]]-Table1[[#This Row],[Cost of Sales]]-Table1[[#This Row],[Expense Amounts]]</f>
        <v>0</v>
      </c>
      <c r="J50">
        <f>_xlfn.RANK.EQ(Table1[[#This Row],[Profit]],Table1[Profit],0)</f>
        <v>3</v>
      </c>
    </row>
    <row r="51" spans="3:10" x14ac:dyDescent="0.35">
      <c r="E51" s="2">
        <f>SUM(E4:E50)</f>
        <v>1054242</v>
      </c>
      <c r="F51" s="2">
        <f>SUM(F4:F50)</f>
        <v>206437</v>
      </c>
      <c r="H51">
        <f>SUM(H4:H50)</f>
        <v>1097023</v>
      </c>
      <c r="I51">
        <f>SUM(I4:I50)</f>
        <v>-249218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9745-6346-4AD5-8159-6BF23E3E5C7F}">
  <dimension ref="D3:H10"/>
  <sheetViews>
    <sheetView workbookViewId="0">
      <selection activeCell="F9" sqref="F9"/>
    </sheetView>
  </sheetViews>
  <sheetFormatPr defaultRowHeight="14.5" x14ac:dyDescent="0.35"/>
  <cols>
    <col min="5" max="5" width="16.6328125" customWidth="1"/>
    <col min="6" max="6" width="11.54296875" customWidth="1"/>
  </cols>
  <sheetData>
    <row r="3" spans="4:8" ht="15" thickBot="1" x14ac:dyDescent="0.4"/>
    <row r="4" spans="4:8" ht="18" thickBot="1" x14ac:dyDescent="0.4">
      <c r="D4" s="6" t="s">
        <v>6</v>
      </c>
      <c r="E4" s="7"/>
      <c r="F4" s="7"/>
      <c r="G4" s="8"/>
      <c r="H4" s="9"/>
    </row>
    <row r="5" spans="4:8" x14ac:dyDescent="0.35">
      <c r="E5" s="3" t="s">
        <v>7</v>
      </c>
      <c r="F5" s="3" t="s">
        <v>8</v>
      </c>
    </row>
    <row r="6" spans="4:8" x14ac:dyDescent="0.35">
      <c r="E6" s="4" t="s">
        <v>9</v>
      </c>
      <c r="F6" s="4">
        <f>Table1[[#Totals],[Revenue ]]</f>
        <v>1054242</v>
      </c>
    </row>
    <row r="7" spans="4:8" x14ac:dyDescent="0.35">
      <c r="E7" s="4" t="s">
        <v>3</v>
      </c>
      <c r="F7" s="4">
        <f>Table1[[#Totals],[Cost of Sales]]</f>
        <v>206437</v>
      </c>
    </row>
    <row r="8" spans="4:8" x14ac:dyDescent="0.35">
      <c r="E8" s="4" t="s">
        <v>10</v>
      </c>
      <c r="F8" s="4">
        <f>Table1[[#Totals],[Expense Amounts]]</f>
        <v>1097023</v>
      </c>
    </row>
    <row r="9" spans="4:8" x14ac:dyDescent="0.35">
      <c r="E9" s="4" t="s">
        <v>12</v>
      </c>
      <c r="F9" s="4">
        <f>F6-F7-F8</f>
        <v>-249218</v>
      </c>
    </row>
    <row r="10" spans="4:8" x14ac:dyDescent="0.35">
      <c r="E10" s="4" t="s">
        <v>14</v>
      </c>
      <c r="F10" s="5">
        <f>F9/F6*100</f>
        <v>-23.639543861845763</v>
      </c>
    </row>
  </sheetData>
  <mergeCells count="1">
    <mergeCell ref="D4:H4"/>
  </mergeCells>
  <conditionalFormatting sqref="F9">
    <cfRule type="expression" dxfId="3" priority="1">
      <formula>F9&gt;0</formula>
    </cfRule>
    <cfRule type="expression" dxfId="2" priority="2">
      <formula>F9&lt;0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4F46-7DF2-429D-BAE1-483974A8B357}">
  <dimension ref="A1"/>
  <sheetViews>
    <sheetView topLeftCell="A7" workbookViewId="0">
      <selection activeCell="M39" sqref="M3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Periodic Analysis</vt:lpstr>
      <vt:lpstr>Dashboard 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Sigalla William</dc:creator>
  <cp:lastModifiedBy>Sigalla William</cp:lastModifiedBy>
  <dcterms:created xsi:type="dcterms:W3CDTF">2025-09-14T12:28:14Z</dcterms:created>
  <dcterms:modified xsi:type="dcterms:W3CDTF">2025-09-21T16:39:44Z</dcterms:modified>
</cp:coreProperties>
</file>