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diapaNjamouKajetan\Desktop\Excel Projects\"/>
    </mc:Choice>
  </mc:AlternateContent>
  <xr:revisionPtr revIDLastSave="0" documentId="13_ncr:1_{E6ED7483-E1C4-40C0-B25D-1C890EB83A45}" xr6:coauthVersionLast="47" xr6:coauthVersionMax="47" xr10:uidLastSave="{00000000-0000-0000-0000-000000000000}"/>
  <bookViews>
    <workbookView xWindow="-110" yWindow="-110" windowWidth="19420" windowHeight="12420" xr2:uid="{F9F54F74-DBE8-43BE-A8B4-91AF2AD0FEB3}"/>
  </bookViews>
  <sheets>
    <sheet name="Calculator" sheetId="1" r:id="rId1"/>
    <sheet name="Dashboard" sheetId="3" r:id="rId2"/>
    <sheet name="Descrip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18" i="1" l="1"/>
  <c r="N19" i="1"/>
  <c r="N20" i="1"/>
  <c r="N21" i="1"/>
  <c r="N17" i="1"/>
  <c r="F21" i="1"/>
  <c r="F24" i="1"/>
  <c r="F23" i="1"/>
  <c r="F22" i="1"/>
  <c r="Q10" i="1"/>
  <c r="M7" i="1"/>
  <c r="M8" i="1"/>
  <c r="M9" i="1"/>
  <c r="M10" i="1"/>
  <c r="M6" i="1"/>
  <c r="L11" i="1"/>
  <c r="H7" i="1"/>
  <c r="H8" i="1"/>
  <c r="H9" i="1"/>
  <c r="H10" i="1"/>
  <c r="H6" i="1"/>
  <c r="H11" i="1" s="1"/>
  <c r="N22" i="1" l="1"/>
  <c r="F25" i="1" s="1"/>
  <c r="F26" i="1" s="1"/>
  <c r="M11" i="1"/>
</calcChain>
</file>

<file path=xl/sharedStrings.xml><?xml version="1.0" encoding="utf-8"?>
<sst xmlns="http://schemas.openxmlformats.org/spreadsheetml/2006/main" count="90" uniqueCount="86">
  <si>
    <t>START-UP ESTIMATOR</t>
  </si>
  <si>
    <t>Category</t>
  </si>
  <si>
    <t>Item</t>
  </si>
  <si>
    <t>Estimate</t>
  </si>
  <si>
    <t>Quantity</t>
  </si>
  <si>
    <t>Total</t>
  </si>
  <si>
    <t>Monthly estimate</t>
  </si>
  <si>
    <t>Sources</t>
  </si>
  <si>
    <t>Amount</t>
  </si>
  <si>
    <t>Legal and Admin</t>
  </si>
  <si>
    <t>Equipments</t>
  </si>
  <si>
    <t>Office setups and fittings</t>
  </si>
  <si>
    <t>Marketing</t>
  </si>
  <si>
    <t>Miscellaneous</t>
  </si>
  <si>
    <t>Computers/Printers/Accessories etc</t>
  </si>
  <si>
    <t>Furniture and designs</t>
  </si>
  <si>
    <t>Website, App</t>
  </si>
  <si>
    <t>Others</t>
  </si>
  <si>
    <t>Business License</t>
  </si>
  <si>
    <t>Rent</t>
  </si>
  <si>
    <t>Utilities</t>
  </si>
  <si>
    <t>Salaries</t>
  </si>
  <si>
    <t>Software</t>
  </si>
  <si>
    <t>Office space</t>
  </si>
  <si>
    <t>Water,electricity, heating</t>
  </si>
  <si>
    <t>Staff</t>
  </si>
  <si>
    <t>Subscriptions</t>
  </si>
  <si>
    <t>Ads and campaigns</t>
  </si>
  <si>
    <t>Annually</t>
  </si>
  <si>
    <t>MONTHLY OPERATING EXPENSES $$</t>
  </si>
  <si>
    <t>START-UP COSTS $$</t>
  </si>
  <si>
    <t>Owner Equity</t>
  </si>
  <si>
    <t>Loans</t>
  </si>
  <si>
    <t>Investors</t>
  </si>
  <si>
    <t>Crowdfund</t>
  </si>
  <si>
    <t>FUNDING SOURCES $$</t>
  </si>
  <si>
    <t>Startup Income</t>
  </si>
  <si>
    <t>Fixed Startup Cost</t>
  </si>
  <si>
    <t>Operating Expense for first Year</t>
  </si>
  <si>
    <t>ITEM</t>
  </si>
  <si>
    <t>PRICE PER ITEM</t>
  </si>
  <si>
    <t>QUANTITY</t>
  </si>
  <si>
    <t>TOTAL REVENUE</t>
  </si>
  <si>
    <t>FIRST YEAR SALES PERFORMANCE</t>
  </si>
  <si>
    <t>Projects</t>
  </si>
  <si>
    <t>Events management</t>
  </si>
  <si>
    <t>Coaching/Training</t>
  </si>
  <si>
    <t>Websites/Apps</t>
  </si>
  <si>
    <t>PROFIT /LOSS</t>
  </si>
  <si>
    <t>Balance After First Year</t>
  </si>
  <si>
    <t>Balance Before First Year</t>
  </si>
  <si>
    <t>SUMMARY ANALYSIS</t>
  </si>
  <si>
    <t>📊 Startup Cost &amp; Revenue Calculator (Template Explanation)</t>
  </si>
  <si>
    <r>
      <t xml:space="preserve">This Excel template gives entrepreneurs a </t>
    </r>
    <r>
      <rPr>
        <b/>
        <sz val="11"/>
        <color theme="1"/>
        <rFont val="Aptos Narrow"/>
        <family val="2"/>
        <scheme val="minor"/>
      </rPr>
      <t>complete picture of their startup finances</t>
    </r>
    <r>
      <rPr>
        <sz val="11"/>
        <color theme="1"/>
        <rFont val="Aptos Narrow"/>
        <family val="2"/>
        <scheme val="minor"/>
      </rPr>
      <t xml:space="preserve"> in one place. It’s designed to be beginner-friendly yet powerful enough for serious planning.</t>
    </r>
  </si>
  <si>
    <t>🔹 1. Startup Costs Estimator</t>
  </si>
  <si>
    <r>
      <t>Categories</t>
    </r>
    <r>
      <rPr>
        <sz val="11"/>
        <color theme="1"/>
        <rFont val="Aptos Narrow"/>
        <family val="2"/>
        <scheme val="minor"/>
      </rPr>
      <t>: Legal &amp; Admin, Equipment, Office Setup, Marketing, Miscellaneous.</t>
    </r>
  </si>
  <si>
    <r>
      <t>Inputs</t>
    </r>
    <r>
      <rPr>
        <sz val="11"/>
        <color theme="1"/>
        <rFont val="Aptos Narrow"/>
        <family val="2"/>
        <scheme val="minor"/>
      </rPr>
      <t xml:space="preserve">: For each item, you enter the </t>
    </r>
    <r>
      <rPr>
        <i/>
        <sz val="11"/>
        <color theme="1"/>
        <rFont val="Aptos Narrow"/>
        <family val="2"/>
        <scheme val="minor"/>
      </rPr>
      <t>estimated cost</t>
    </r>
    <r>
      <rPr>
        <sz val="11"/>
        <color theme="1"/>
        <rFont val="Aptos Narrow"/>
        <family val="2"/>
        <scheme val="minor"/>
      </rPr>
      <t xml:space="preserve"> and </t>
    </r>
    <r>
      <rPr>
        <i/>
        <sz val="11"/>
        <color theme="1"/>
        <rFont val="Aptos Narrow"/>
        <family val="2"/>
        <scheme val="minor"/>
      </rPr>
      <t>quantity</t>
    </r>
    <r>
      <rPr>
        <sz val="11"/>
        <color theme="1"/>
        <rFont val="Aptos Narrow"/>
        <family val="2"/>
        <scheme val="minor"/>
      </rPr>
      <t>.</t>
    </r>
  </si>
  <si>
    <r>
      <t>Auto-Calculation</t>
    </r>
    <r>
      <rPr>
        <sz val="11"/>
        <color theme="1"/>
        <rFont val="Aptos Narrow"/>
        <family val="2"/>
        <scheme val="minor"/>
      </rPr>
      <t xml:space="preserve">: The template multiplies cost × quantity to give the </t>
    </r>
    <r>
      <rPr>
        <b/>
        <sz val="11"/>
        <color theme="1"/>
        <rFont val="Aptos Narrow"/>
        <family val="2"/>
        <scheme val="minor"/>
      </rPr>
      <t>Total Startup Investment</t>
    </r>
    <r>
      <rPr>
        <sz val="11"/>
        <color theme="1"/>
        <rFont val="Aptos Narrow"/>
        <family val="2"/>
        <scheme val="minor"/>
      </rPr>
      <t>.</t>
    </r>
  </si>
  <si>
    <r>
      <t xml:space="preserve">👉 Example: </t>
    </r>
    <r>
      <rPr>
        <i/>
        <sz val="11"/>
        <color theme="1"/>
        <rFont val="Aptos Narrow"/>
        <family val="2"/>
        <scheme val="minor"/>
      </rPr>
      <t>3 computers at $2,000 each = $6,000 added automatically to startup costs.</t>
    </r>
  </si>
  <si>
    <t>🔹 2. Monthly Operating Expenses</t>
  </si>
  <si>
    <t>Covers recurring expenses like Rent, Utilities, Staff, Software, and Marketing.</t>
  </si>
  <si>
    <r>
      <t xml:space="preserve">You only enter the </t>
    </r>
    <r>
      <rPr>
        <b/>
        <sz val="11"/>
        <color theme="1"/>
        <rFont val="Aptos Narrow"/>
        <family val="2"/>
        <scheme val="minor"/>
      </rPr>
      <t>monthly cost</t>
    </r>
    <r>
      <rPr>
        <sz val="11"/>
        <color theme="1"/>
        <rFont val="Aptos Narrow"/>
        <family val="2"/>
        <scheme val="minor"/>
      </rPr>
      <t>.</t>
    </r>
  </si>
  <si>
    <r>
      <t xml:space="preserve">The template automatically scales this up to </t>
    </r>
    <r>
      <rPr>
        <b/>
        <sz val="11"/>
        <color theme="1"/>
        <rFont val="Aptos Narrow"/>
        <family val="2"/>
        <scheme val="minor"/>
      </rPr>
      <t>annual cost</t>
    </r>
    <r>
      <rPr>
        <sz val="11"/>
        <color theme="1"/>
        <rFont val="Aptos Narrow"/>
        <family val="2"/>
        <scheme val="minor"/>
      </rPr>
      <t xml:space="preserve"> (×12).</t>
    </r>
  </si>
  <si>
    <r>
      <t xml:space="preserve">👉 Example: </t>
    </r>
    <r>
      <rPr>
        <i/>
        <sz val="11"/>
        <color theme="1"/>
        <rFont val="Aptos Narrow"/>
        <family val="2"/>
        <scheme val="minor"/>
      </rPr>
      <t>Rent at $1,500/month becomes $18,000/year automatically.</t>
    </r>
  </si>
  <si>
    <t>🔹 3. First-Year Sales Performance</t>
  </si>
  <si>
    <r>
      <t xml:space="preserve">Lets you project </t>
    </r>
    <r>
      <rPr>
        <b/>
        <sz val="11"/>
        <color theme="1"/>
        <rFont val="Aptos Narrow"/>
        <family val="2"/>
        <scheme val="minor"/>
      </rPr>
      <t>revenues from services/products</t>
    </r>
    <r>
      <rPr>
        <sz val="11"/>
        <color theme="1"/>
        <rFont val="Aptos Narrow"/>
        <family val="2"/>
        <scheme val="minor"/>
      </rPr>
      <t>.</t>
    </r>
  </si>
  <si>
    <r>
      <t xml:space="preserve">Inputs: </t>
    </r>
    <r>
      <rPr>
        <i/>
        <sz val="11"/>
        <color theme="1"/>
        <rFont val="Aptos Narrow"/>
        <family val="2"/>
        <scheme val="minor"/>
      </rPr>
      <t>Item/Service name, Price per unit, Quantity sold.</t>
    </r>
  </si>
  <si>
    <r>
      <t xml:space="preserve">Formula calculates </t>
    </r>
    <r>
      <rPr>
        <b/>
        <sz val="11"/>
        <color theme="1"/>
        <rFont val="Aptos Narrow"/>
        <family val="2"/>
        <scheme val="minor"/>
      </rPr>
      <t>Revenue = Price × Quantity</t>
    </r>
    <r>
      <rPr>
        <sz val="11"/>
        <color theme="1"/>
        <rFont val="Aptos Narrow"/>
        <family val="2"/>
        <scheme val="minor"/>
      </rPr>
      <t>.</t>
    </r>
  </si>
  <si>
    <r>
      <t xml:space="preserve">👉 Example: </t>
    </r>
    <r>
      <rPr>
        <i/>
        <sz val="11"/>
        <color theme="1"/>
        <rFont val="Aptos Narrow"/>
        <family val="2"/>
        <scheme val="minor"/>
      </rPr>
      <t>Subscriptions at $150 each × 199 customers = $29,850 revenue.</t>
    </r>
  </si>
  <si>
    <t>🔹 4. Funding Sources</t>
  </si>
  <si>
    <t>Records how you plan to finance the business: Owner Equity, Loans, Investors, Crowdfunding, etc.</t>
  </si>
  <si>
    <r>
      <t xml:space="preserve">Automatically totals your </t>
    </r>
    <r>
      <rPr>
        <b/>
        <sz val="11"/>
        <color theme="1"/>
        <rFont val="Aptos Narrow"/>
        <family val="2"/>
        <scheme val="minor"/>
      </rPr>
      <t>available funding</t>
    </r>
    <r>
      <rPr>
        <sz val="11"/>
        <color theme="1"/>
        <rFont val="Aptos Narrow"/>
        <family val="2"/>
        <scheme val="minor"/>
      </rPr>
      <t xml:space="preserve"> so you can compare with costs.</t>
    </r>
  </si>
  <si>
    <t>🔹 5. Summary Analysis</t>
  </si>
  <si>
    <t>Brings everything together:</t>
  </si>
  <si>
    <t>✅ Total Startup Costs</t>
  </si>
  <si>
    <t>✅ Total Annual Operating Costs</t>
  </si>
  <si>
    <t>✅ Total First-Year Sales Revenue</t>
  </si>
  <si>
    <t>✅ Total Funding Available</t>
  </si>
  <si>
    <r>
      <t xml:space="preserve">This helps you see if your startup is </t>
    </r>
    <r>
      <rPr>
        <b/>
        <sz val="11"/>
        <color theme="1"/>
        <rFont val="Aptos Narrow"/>
        <family val="2"/>
        <scheme val="minor"/>
      </rPr>
      <t>financially balanced</t>
    </r>
    <r>
      <rPr>
        <sz val="11"/>
        <color theme="1"/>
        <rFont val="Aptos Narrow"/>
        <family val="2"/>
        <scheme val="minor"/>
      </rPr>
      <t xml:space="preserve"> or if you need more funding.</t>
    </r>
  </si>
  <si>
    <t>💡 Why This Template is Valuable</t>
  </si>
  <si>
    <r>
      <t xml:space="preserve">✔ </t>
    </r>
    <r>
      <rPr>
        <b/>
        <sz val="11"/>
        <color theme="1"/>
        <rFont val="Aptos Narrow"/>
        <family val="2"/>
        <scheme val="minor"/>
      </rPr>
      <t>All-in-one dashboard</t>
    </r>
    <r>
      <rPr>
        <sz val="11"/>
        <color theme="1"/>
        <rFont val="Aptos Narrow"/>
        <family val="2"/>
        <scheme val="minor"/>
      </rPr>
      <t xml:space="preserve"> – no need for complex accounting tools.</t>
    </r>
  </si>
  <si>
    <r>
      <t xml:space="preserve">✔ </t>
    </r>
    <r>
      <rPr>
        <b/>
        <sz val="11"/>
        <color theme="1"/>
        <rFont val="Aptos Narrow"/>
        <family val="2"/>
        <scheme val="minor"/>
      </rPr>
      <t>Automatic calculations</t>
    </r>
    <r>
      <rPr>
        <sz val="11"/>
        <color theme="1"/>
        <rFont val="Aptos Narrow"/>
        <family val="2"/>
        <scheme val="minor"/>
      </rPr>
      <t xml:space="preserve"> – just enter your numbers, everything updates.</t>
    </r>
  </si>
  <si>
    <r>
      <t xml:space="preserve">✔ </t>
    </r>
    <r>
      <rPr>
        <b/>
        <sz val="11"/>
        <color theme="1"/>
        <rFont val="Aptos Narrow"/>
        <family val="2"/>
        <scheme val="minor"/>
      </rPr>
      <t>Easy to customize</t>
    </r>
    <r>
      <rPr>
        <sz val="11"/>
        <color theme="1"/>
        <rFont val="Aptos Narrow"/>
        <family val="2"/>
        <scheme val="minor"/>
      </rPr>
      <t xml:space="preserve"> – works for product- or service-based businesses.</t>
    </r>
  </si>
  <si>
    <r>
      <t xml:space="preserve">✔ </t>
    </r>
    <r>
      <rPr>
        <b/>
        <sz val="11"/>
        <color theme="1"/>
        <rFont val="Aptos Narrow"/>
        <family val="2"/>
        <scheme val="minor"/>
      </rPr>
      <t>Professional design</t>
    </r>
    <r>
      <rPr>
        <sz val="11"/>
        <color theme="1"/>
        <rFont val="Aptos Narrow"/>
        <family val="2"/>
        <scheme val="minor"/>
      </rPr>
      <t xml:space="preserve"> – perfect for showing to investors or partners.</t>
    </r>
  </si>
  <si>
    <r>
      <t xml:space="preserve">✔ </t>
    </r>
    <r>
      <rPr>
        <b/>
        <sz val="11"/>
        <color theme="1"/>
        <rFont val="Aptos Narrow"/>
        <family val="2"/>
        <scheme val="minor"/>
      </rPr>
      <t>Saves hours</t>
    </r>
    <r>
      <rPr>
        <sz val="11"/>
        <color theme="1"/>
        <rFont val="Aptos Narrow"/>
        <family val="2"/>
        <scheme val="minor"/>
      </rPr>
      <t xml:space="preserve"> – no need to build from scratch.</t>
    </r>
  </si>
  <si>
    <t>✨ In short: This template makes it simple for anyone to estimate startup costs, project revenue, and analyze funding — turning raw numbers into a clear business roadmap.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</si>
</sst>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7" fillId="0" borderId="0" xfId="0" applyFont="1"/>
    <xf numFmtId="0" fontId="7" fillId="6" borderId="8" xfId="0" applyFont="1" applyFill="1" applyBorder="1"/>
    <xf numFmtId="0" fontId="0" fillId="6" borderId="8" xfId="0" applyFill="1" applyBorder="1"/>
    <xf numFmtId="0" fontId="0" fillId="7" borderId="9" xfId="0" applyFill="1" applyBorder="1"/>
    <xf numFmtId="0" fontId="0" fillId="7" borderId="8" xfId="0" applyFill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START-UP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Calculator!$F$3:$F$5</c:f>
              <c:strCache>
                <c:ptCount val="3"/>
                <c:pt idx="0">
                  <c:v>START-UP COSTS $$</c:v>
                </c:pt>
                <c:pt idx="2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Calculator!$D$6:$E$10</c15:sqref>
                  </c15:fullRef>
                  <c15:levelRef>
                    <c15:sqref>Calculator!$D$6:$D$10</c15:sqref>
                  </c15:levelRef>
                </c:ext>
              </c:extLst>
              <c:f>Calculator!$D$6:$D$10</c:f>
              <c:strCache>
                <c:ptCount val="5"/>
                <c:pt idx="0">
                  <c:v>Legal and Admin</c:v>
                </c:pt>
                <c:pt idx="1">
                  <c:v>Equipments</c:v>
                </c:pt>
                <c:pt idx="2">
                  <c:v>Office setups and fittings</c:v>
                </c:pt>
                <c:pt idx="3">
                  <c:v>Marketing</c:v>
                </c:pt>
                <c:pt idx="4">
                  <c:v>Miscellaneous</c:v>
                </c:pt>
              </c:strCache>
            </c:strRef>
          </c:cat>
          <c:val>
            <c:numRef>
              <c:f>Calculator!$F$6:$F$10</c:f>
              <c:numCache>
                <c:formatCode>General</c:formatCode>
                <c:ptCount val="5"/>
                <c:pt idx="0">
                  <c:v>500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C-42F8-8063-82D4B536C0EE}"/>
            </c:ext>
          </c:extLst>
        </c:ser>
        <c:ser>
          <c:idx val="1"/>
          <c:order val="1"/>
          <c:tx>
            <c:strRef>
              <c:f>Calculator!$G$3:$G$5</c:f>
              <c:strCache>
                <c:ptCount val="3"/>
                <c:pt idx="0">
                  <c:v>START-UP COSTS $$</c:v>
                </c:pt>
                <c:pt idx="2">
                  <c:v>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Calculator!$D$6:$E$10</c15:sqref>
                  </c15:fullRef>
                  <c15:levelRef>
                    <c15:sqref>Calculator!$D$6:$D$10</c15:sqref>
                  </c15:levelRef>
                </c:ext>
              </c:extLst>
              <c:f>Calculator!$D$6:$D$10</c:f>
              <c:strCache>
                <c:ptCount val="5"/>
                <c:pt idx="0">
                  <c:v>Legal and Admin</c:v>
                </c:pt>
                <c:pt idx="1">
                  <c:v>Equipments</c:v>
                </c:pt>
                <c:pt idx="2">
                  <c:v>Office setups and fittings</c:v>
                </c:pt>
                <c:pt idx="3">
                  <c:v>Marketing</c:v>
                </c:pt>
                <c:pt idx="4">
                  <c:v>Miscellaneous</c:v>
                </c:pt>
              </c:strCache>
            </c:strRef>
          </c:cat>
          <c:val>
            <c:numRef>
              <c:f>Calculator!$G$6:$G$10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C-42F8-8063-82D4B536C0EE}"/>
            </c:ext>
          </c:extLst>
        </c:ser>
        <c:ser>
          <c:idx val="2"/>
          <c:order val="2"/>
          <c:tx>
            <c:strRef>
              <c:f>Calculator!$H$3:$H$5</c:f>
              <c:strCache>
                <c:ptCount val="3"/>
                <c:pt idx="0">
                  <c:v>START-UP COSTS $$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Calculator!$D$6:$E$10</c15:sqref>
                  </c15:fullRef>
                  <c15:levelRef>
                    <c15:sqref>Calculator!$D$6:$D$10</c15:sqref>
                  </c15:levelRef>
                </c:ext>
              </c:extLst>
              <c:f>Calculator!$D$6:$D$10</c:f>
              <c:strCache>
                <c:ptCount val="5"/>
                <c:pt idx="0">
                  <c:v>Legal and Admin</c:v>
                </c:pt>
                <c:pt idx="1">
                  <c:v>Equipments</c:v>
                </c:pt>
                <c:pt idx="2">
                  <c:v>Office setups and fittings</c:v>
                </c:pt>
                <c:pt idx="3">
                  <c:v>Marketing</c:v>
                </c:pt>
                <c:pt idx="4">
                  <c:v>Miscellaneous</c:v>
                </c:pt>
              </c:strCache>
            </c:strRef>
          </c:cat>
          <c:val>
            <c:numRef>
              <c:f>Calculator!$H$6:$H$10</c:f>
              <c:numCache>
                <c:formatCode>General</c:formatCode>
                <c:ptCount val="5"/>
                <c:pt idx="0">
                  <c:v>500</c:v>
                </c:pt>
                <c:pt idx="1">
                  <c:v>6000</c:v>
                </c:pt>
                <c:pt idx="2">
                  <c:v>2000</c:v>
                </c:pt>
                <c:pt idx="3">
                  <c:v>1000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C-42F8-8063-82D4B536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180560"/>
        <c:axId val="1042188240"/>
      </c:barChart>
      <c:catAx>
        <c:axId val="10421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42188240"/>
        <c:crosses val="autoZero"/>
        <c:auto val="1"/>
        <c:lblAlgn val="ctr"/>
        <c:lblOffset val="100"/>
        <c:noMultiLvlLbl val="0"/>
      </c:catAx>
      <c:valAx>
        <c:axId val="10421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421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OPERATING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S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Calculator!$L$3:$L$5</c:f>
              <c:strCache>
                <c:ptCount val="3"/>
                <c:pt idx="0">
                  <c:v>MONTHLY OPERATING EXPENSES $$</c:v>
                </c:pt>
                <c:pt idx="2">
                  <c:v>Monthly estimate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Calculator!$J$6:$K$10</c15:sqref>
                  </c15:fullRef>
                  <c15:levelRef>
                    <c15:sqref>Calculator!$J$6:$J$10</c15:sqref>
                  </c15:levelRef>
                </c:ext>
              </c:extLst>
              <c:f>Calculator!$J$6:$J$10</c:f>
              <c:strCache>
                <c:ptCount val="5"/>
                <c:pt idx="0">
                  <c:v>Rent</c:v>
                </c:pt>
                <c:pt idx="1">
                  <c:v>Utilities</c:v>
                </c:pt>
                <c:pt idx="2">
                  <c:v>Salaries</c:v>
                </c:pt>
                <c:pt idx="3">
                  <c:v>Software</c:v>
                </c:pt>
                <c:pt idx="4">
                  <c:v>Marketing</c:v>
                </c:pt>
              </c:strCache>
            </c:strRef>
          </c:cat>
          <c:val>
            <c:numRef>
              <c:f>Calculator!$L$6:$L$10</c:f>
              <c:numCache>
                <c:formatCode>General</c:formatCode>
                <c:ptCount val="5"/>
                <c:pt idx="0">
                  <c:v>1500</c:v>
                </c:pt>
                <c:pt idx="1">
                  <c:v>500</c:v>
                </c:pt>
                <c:pt idx="2">
                  <c:v>6000</c:v>
                </c:pt>
                <c:pt idx="3">
                  <c:v>350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9-4A15-A8B8-6639EAC18A77}"/>
            </c:ext>
          </c:extLst>
        </c:ser>
        <c:ser>
          <c:idx val="1"/>
          <c:order val="1"/>
          <c:tx>
            <c:strRef>
              <c:f>Calculator!$M$3:$M$5</c:f>
              <c:strCache>
                <c:ptCount val="3"/>
                <c:pt idx="0">
                  <c:v>MONTHLY OPERATING EXPENSES $$</c:v>
                </c:pt>
                <c:pt idx="2">
                  <c:v>Annually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Calculator!$J$6:$K$10</c15:sqref>
                  </c15:fullRef>
                  <c15:levelRef>
                    <c15:sqref>Calculator!$J$6:$J$10</c15:sqref>
                  </c15:levelRef>
                </c:ext>
              </c:extLst>
              <c:f>Calculator!$J$6:$J$10</c:f>
              <c:strCache>
                <c:ptCount val="5"/>
                <c:pt idx="0">
                  <c:v>Rent</c:v>
                </c:pt>
                <c:pt idx="1">
                  <c:v>Utilities</c:v>
                </c:pt>
                <c:pt idx="2">
                  <c:v>Salaries</c:v>
                </c:pt>
                <c:pt idx="3">
                  <c:v>Software</c:v>
                </c:pt>
                <c:pt idx="4">
                  <c:v>Marketing</c:v>
                </c:pt>
              </c:strCache>
            </c:strRef>
          </c:cat>
          <c:val>
            <c:numRef>
              <c:f>Calculator!$M$6:$M$10</c:f>
              <c:numCache>
                <c:formatCode>General</c:formatCode>
                <c:ptCount val="5"/>
                <c:pt idx="0">
                  <c:v>18000</c:v>
                </c:pt>
                <c:pt idx="1">
                  <c:v>6000</c:v>
                </c:pt>
                <c:pt idx="2">
                  <c:v>72000</c:v>
                </c:pt>
                <c:pt idx="3">
                  <c:v>4200</c:v>
                </c:pt>
                <c:pt idx="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9-4A15-A8B8-6639EAC18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053016096"/>
        <c:axId val="1053019456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Calculator!$N$3:$N$5</c15:sqref>
                        </c15:formulaRef>
                      </c:ext>
                    </c:extLst>
                    <c:strCache>
                      <c:ptCount val="3"/>
                      <c:pt idx="0">
                        <c:v>MONTHLY OPERATING EXPENSES $$</c:v>
                      </c:pt>
                      <c:pt idx="2">
                        <c:v>Annually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3"/>
                      </a:gs>
                      <a:gs pos="0">
                        <a:schemeClr val="accent3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>
                      <c:ext uri="{02D57815-91ED-43cb-92C2-25804820EDAC}">
                        <c15:fullRef>
                          <c15:sqref>Calculator!$J$6:$K$10</c15:sqref>
                        </c15:fullRef>
                        <c15:levelRef>
                          <c15:sqref>Calculator!$J$6:$J$10</c15:sqref>
                        </c15:levelRef>
                        <c15:formulaRef>
                          <c15:sqref>Calculator!$J$6:$J$10</c15:sqref>
                        </c15:formulaRef>
                      </c:ext>
                    </c:extLst>
                    <c:strCache>
                      <c:ptCount val="5"/>
                      <c:pt idx="0">
                        <c:v>Rent</c:v>
                      </c:pt>
                      <c:pt idx="1">
                        <c:v>Utilities</c:v>
                      </c:pt>
                      <c:pt idx="2">
                        <c:v>Salaries</c:v>
                      </c:pt>
                      <c:pt idx="3">
                        <c:v>Software</c:v>
                      </c:pt>
                      <c:pt idx="4">
                        <c:v>Marketing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Calculator!$N$6:$N$10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79-4A15-A8B8-6639EAC18A77}"/>
                  </c:ext>
                </c:extLst>
              </c15:ser>
            </c15:filteredAreaSeries>
          </c:ext>
        </c:extLst>
      </c:areaChart>
      <c:catAx>
        <c:axId val="10530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53019456"/>
        <c:crosses val="autoZero"/>
        <c:auto val="1"/>
        <c:lblAlgn val="ctr"/>
        <c:lblOffset val="100"/>
        <c:noMultiLvlLbl val="0"/>
      </c:catAx>
      <c:valAx>
        <c:axId val="1053019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5301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00-4273-AF86-B240DDFF2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00-4273-AF86-B240DDFF27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00-4273-AF86-B240DDFF27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00-4273-AF86-B240DDFF27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Calculator!$P$6:$P$9</c:f>
              <c:strCache>
                <c:ptCount val="4"/>
                <c:pt idx="0">
                  <c:v>Owner Equity</c:v>
                </c:pt>
                <c:pt idx="1">
                  <c:v>Loans</c:v>
                </c:pt>
                <c:pt idx="2">
                  <c:v>Investors</c:v>
                </c:pt>
                <c:pt idx="3">
                  <c:v>Crowdfund</c:v>
                </c:pt>
              </c:strCache>
            </c:strRef>
          </c:cat>
          <c:val>
            <c:numRef>
              <c:f>Calculator!$Q$6:$Q$9</c:f>
              <c:numCache>
                <c:formatCode>General</c:formatCode>
                <c:ptCount val="4"/>
                <c:pt idx="0">
                  <c:v>50000</c:v>
                </c:pt>
                <c:pt idx="1">
                  <c:v>20000</c:v>
                </c:pt>
                <c:pt idx="2">
                  <c:v>40000</c:v>
                </c:pt>
                <c:pt idx="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00-4273-AF86-B240DDFF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cap="all" spc="100" normalizeH="0" baseline="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FIRST YEAR SALES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cap="all" spc="100" normalizeH="0" baseline="0">
              <a:solidFill>
                <a:schemeClr val="lt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SE"/>
        </a:p>
      </c:txPr>
    </c:title>
    <c:autoTitleDeleted val="0"/>
    <c:plotArea>
      <c:layout/>
      <c:stockChart>
        <c:ser>
          <c:idx val="0"/>
          <c:order val="0"/>
          <c:tx>
            <c:strRef>
              <c:f>Calculator!$L$16</c:f>
              <c:strCache>
                <c:ptCount val="1"/>
                <c:pt idx="0">
                  <c:v>PRICE PER ITEM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Calculator!$K$17:$K$21</c:f>
              <c:strCache>
                <c:ptCount val="5"/>
                <c:pt idx="0">
                  <c:v>Projects</c:v>
                </c:pt>
                <c:pt idx="1">
                  <c:v>Subscriptions</c:v>
                </c:pt>
                <c:pt idx="2">
                  <c:v>Events management</c:v>
                </c:pt>
                <c:pt idx="3">
                  <c:v>Coaching/Training</c:v>
                </c:pt>
                <c:pt idx="4">
                  <c:v>Websites/Apps</c:v>
                </c:pt>
              </c:strCache>
            </c:strRef>
          </c:cat>
          <c:val>
            <c:numRef>
              <c:f>Calculator!$L$17:$L$21</c:f>
              <c:numCache>
                <c:formatCode>General</c:formatCode>
                <c:ptCount val="5"/>
                <c:pt idx="0">
                  <c:v>12000</c:v>
                </c:pt>
                <c:pt idx="1">
                  <c:v>150</c:v>
                </c:pt>
                <c:pt idx="2">
                  <c:v>11</c:v>
                </c:pt>
                <c:pt idx="3">
                  <c:v>20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3-4348-9C98-E23916CEB186}"/>
            </c:ext>
          </c:extLst>
        </c:ser>
        <c:ser>
          <c:idx val="1"/>
          <c:order val="1"/>
          <c:tx>
            <c:strRef>
              <c:f>Calculator!$M$16</c:f>
              <c:strCache>
                <c:ptCount val="1"/>
                <c:pt idx="0">
                  <c:v>QUANTITY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Calculator!$K$17:$K$21</c:f>
              <c:strCache>
                <c:ptCount val="5"/>
                <c:pt idx="0">
                  <c:v>Projects</c:v>
                </c:pt>
                <c:pt idx="1">
                  <c:v>Subscriptions</c:v>
                </c:pt>
                <c:pt idx="2">
                  <c:v>Events management</c:v>
                </c:pt>
                <c:pt idx="3">
                  <c:v>Coaching/Training</c:v>
                </c:pt>
                <c:pt idx="4">
                  <c:v>Websites/Apps</c:v>
                </c:pt>
              </c:strCache>
            </c:strRef>
          </c:cat>
          <c:val>
            <c:numRef>
              <c:f>Calculator!$M$17:$M$21</c:f>
              <c:numCache>
                <c:formatCode>General</c:formatCode>
                <c:ptCount val="5"/>
                <c:pt idx="0">
                  <c:v>2</c:v>
                </c:pt>
                <c:pt idx="1">
                  <c:v>199</c:v>
                </c:pt>
                <c:pt idx="2">
                  <c:v>3500</c:v>
                </c:pt>
                <c:pt idx="3">
                  <c:v>550</c:v>
                </c:pt>
                <c:pt idx="4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3-4348-9C98-E23916CEB186}"/>
            </c:ext>
          </c:extLst>
        </c:ser>
        <c:ser>
          <c:idx val="2"/>
          <c:order val="2"/>
          <c:tx>
            <c:strRef>
              <c:f>Calculator!$N$16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Calculator!$K$17:$K$21</c:f>
              <c:strCache>
                <c:ptCount val="5"/>
                <c:pt idx="0">
                  <c:v>Projects</c:v>
                </c:pt>
                <c:pt idx="1">
                  <c:v>Subscriptions</c:v>
                </c:pt>
                <c:pt idx="2">
                  <c:v>Events management</c:v>
                </c:pt>
                <c:pt idx="3">
                  <c:v>Coaching/Training</c:v>
                </c:pt>
                <c:pt idx="4">
                  <c:v>Websites/Apps</c:v>
                </c:pt>
              </c:strCache>
            </c:strRef>
          </c:cat>
          <c:val>
            <c:numRef>
              <c:f>Calculator!$N$17:$N$21</c:f>
              <c:numCache>
                <c:formatCode>General</c:formatCode>
                <c:ptCount val="5"/>
                <c:pt idx="0">
                  <c:v>24000</c:v>
                </c:pt>
                <c:pt idx="1">
                  <c:v>29850</c:v>
                </c:pt>
                <c:pt idx="2">
                  <c:v>38500</c:v>
                </c:pt>
                <c:pt idx="3">
                  <c:v>11000</c:v>
                </c:pt>
                <c:pt idx="4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3-4348-9C98-E23916CEB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lt1"/>
              </a:solidFill>
              <a:round/>
            </a:ln>
            <a:effectLst/>
          </c:spPr>
        </c:hiLowLines>
        <c:axId val="1177384880"/>
        <c:axId val="1177383920"/>
      </c:stockChart>
      <c:catAx>
        <c:axId val="11773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77383920"/>
        <c:crosses val="autoZero"/>
        <c:auto val="1"/>
        <c:lblAlgn val="ctr"/>
        <c:lblOffset val="100"/>
        <c:noMultiLvlLbl val="0"/>
      </c:catAx>
      <c:valAx>
        <c:axId val="11773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773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SUMMARY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Calculator!$E$20:$E$26</c:f>
              <c:strCache>
                <c:ptCount val="7"/>
                <c:pt idx="0">
                  <c:v>SUMMARY ANALYSIS</c:v>
                </c:pt>
                <c:pt idx="1">
                  <c:v>Startup Income</c:v>
                </c:pt>
                <c:pt idx="2">
                  <c:v>Fixed Startup Cost</c:v>
                </c:pt>
                <c:pt idx="3">
                  <c:v>Operating Expense for first Year</c:v>
                </c:pt>
                <c:pt idx="4">
                  <c:v>Balance Before First Year</c:v>
                </c:pt>
                <c:pt idx="5">
                  <c:v>PROFIT /LOSS</c:v>
                </c:pt>
                <c:pt idx="6">
                  <c:v>Balance After First Year</c:v>
                </c:pt>
              </c:strCache>
            </c:strRef>
          </c:cat>
          <c:val>
            <c:numRef>
              <c:f>Calculator!$F$20:$F$26</c:f>
              <c:numCache>
                <c:formatCode>General</c:formatCode>
                <c:ptCount val="7"/>
                <c:pt idx="1">
                  <c:v>120000</c:v>
                </c:pt>
                <c:pt idx="2">
                  <c:v>9800</c:v>
                </c:pt>
                <c:pt idx="3">
                  <c:v>102000</c:v>
                </c:pt>
                <c:pt idx="4">
                  <c:v>8200</c:v>
                </c:pt>
                <c:pt idx="5">
                  <c:v>29350</c:v>
                </c:pt>
                <c:pt idx="6">
                  <c:v>37550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3-453E-BF05-64253D50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190640"/>
        <c:axId val="1042191600"/>
      </c:barChart>
      <c:catAx>
        <c:axId val="10421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42191600"/>
        <c:crosses val="autoZero"/>
        <c:auto val="1"/>
        <c:lblAlgn val="ctr"/>
        <c:lblOffset val="100"/>
        <c:noMultiLvlLbl val="0"/>
      </c:catAx>
      <c:valAx>
        <c:axId val="10421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421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cs:styleClr val="0"/>
    </cs:fontRef>
    <cs:spPr>
      <a:solidFill>
        <a:schemeClr val="lt1">
          <a:alpha val="90000"/>
        </a:schemeClr>
      </a:solidFill>
    </cs:spPr>
    <cs:defRPr sz="900" b="1" kern="1200"/>
    <cs:bodyPr vertOverflow="clip" horzOverflow="clip" wrap="square" lIns="38100" tIns="19050" rIns="38100" bIns="19050" anchor="ctr">
      <a:spAutoFit/>
    </cs:bodyPr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/>
    <cs:effectRef idx="0">
      <cs:styleClr val="auto"/>
    </cs:effectRef>
    <cs:fontRef idx="minor">
      <a:schemeClr val="tx1"/>
    </cs:fontRef>
    <cs:spPr>
      <a:solidFill>
        <a:schemeClr val="lt1">
          <a:alpha val="25000"/>
        </a:schemeClr>
      </a:solidFill>
      <a:effectLst>
        <a:innerShdw blurRad="114300">
          <a:schemeClr val="phClr"/>
        </a:innerShdw>
      </a:effectLst>
    </cs:spPr>
  </cs:dataPoint>
  <cs:dataPoint3D>
    <cs:lnRef idx="0"/>
    <cs:fillRef idx="0"/>
    <cs:effectRef idx="0">
      <cs:styleClr val="auto"/>
    </cs:effectRef>
    <cs:fontRef idx="minor">
      <a:schemeClr val="tx1"/>
    </cs:fontRef>
    <cs:spPr>
      <a:solidFill>
        <a:schemeClr val="lt1">
          <a:alpha val="10000"/>
        </a:schemeClr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/>
    <cs:fillRef idx="0">
      <cs:styleClr val="0"/>
    </cs:fillRef>
    <cs:effectRef idx="0"/>
    <cs:fontRef idx="minor">
      <a:schemeClr val="tx1"/>
    </cs:fontRef>
    <cs:spPr>
      <a:pattFill prst="ltDnDiag">
        <a:fgClr>
          <a:schemeClr val="lt1"/>
        </a:fgClr>
        <a:bgClr>
          <a:schemeClr val="phClr"/>
        </a:bgClr>
      </a:pattFill>
      <a:ln w="9525" cap="flat" cmpd="sng" algn="ctr">
        <a:solidFill>
          <a:schemeClr val="lt1">
            <a:alpha val="50000"/>
          </a:schemeClr>
        </a:solidFill>
        <a:round/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15875" cap="flat" cmpd="sng" algn="ctr">
        <a:solidFill>
          <a:schemeClr val="lt1"/>
        </a:solidFill>
        <a:round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/>
    <cs:fillRef idx="0">
      <cs:styleClr val="0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lt1"/>
        </a:bgClr>
      </a:pattFill>
      <a:ln w="9525" cap="flat" cmpd="sng" algn="ctr">
        <a:solidFill>
          <a:schemeClr val="lt1">
            <a:lumMod val="85000"/>
            <a:alpha val="50000"/>
          </a:schemeClr>
        </a:solidFill>
        <a:round/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0</xdr:row>
      <xdr:rowOff>38101</xdr:rowOff>
    </xdr:from>
    <xdr:to>
      <xdr:col>7</xdr:col>
      <xdr:colOff>336551</xdr:colOff>
      <xdr:row>12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6548B-2B48-4F06-B4F6-206556D7B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0</xdr:row>
      <xdr:rowOff>139700</xdr:rowOff>
    </xdr:from>
    <xdr:to>
      <xdr:col>14</xdr:col>
      <xdr:colOff>19050</xdr:colOff>
      <xdr:row>12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86CE14-265A-4BD5-A773-73DB8EF87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577850</xdr:colOff>
      <xdr:row>12</xdr:row>
      <xdr:rowOff>63500</xdr:rowOff>
    </xdr:from>
    <xdr:to>
      <xdr:col>7</xdr:col>
      <xdr:colOff>336550</xdr:colOff>
      <xdr:row>25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ED0510-C612-42D5-821D-CC87E5272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438151</xdr:colOff>
      <xdr:row>12</xdr:row>
      <xdr:rowOff>114300</xdr:rowOff>
    </xdr:from>
    <xdr:to>
      <xdr:col>13</xdr:col>
      <xdr:colOff>596900</xdr:colOff>
      <xdr:row>25</xdr:row>
      <xdr:rowOff>70224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19E5A-0A2C-4276-98D0-77E3BB427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82550</xdr:colOff>
      <xdr:row>1</xdr:row>
      <xdr:rowOff>6350</xdr:rowOff>
    </xdr:from>
    <xdr:to>
      <xdr:col>20</xdr:col>
      <xdr:colOff>311150</xdr:colOff>
      <xdr:row>16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DC0C63-3FE3-4574-8B5A-B758DFB37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D60F2-E034-41E1-B3C1-5BFBBF183C76}" name="Table3" displayName="Table3" ref="D5:H11" totalsRowShown="0" headerRowDxfId="21" dataDxfId="20">
  <autoFilter ref="D5:H11" xr:uid="{FA5D60F2-E034-41E1-B3C1-5BFBBF183C76}"/>
  <tableColumns count="5">
    <tableColumn id="1" xr3:uid="{AB328962-AB45-4A20-820A-DCDBC0FDBB17}" name="Category" dataDxfId="19"/>
    <tableColumn id="2" xr3:uid="{B4A0AA49-5E1B-4704-9D12-6C743420097D}" name="Item" dataDxfId="18"/>
    <tableColumn id="3" xr3:uid="{A4DD71A9-6618-4470-96EE-098C06AA2AC3}" name="Estimate" dataDxfId="17"/>
    <tableColumn id="4" xr3:uid="{9C1F40AC-D810-4F10-885F-5B05E63E68A9}" name="Quantity" dataDxfId="16"/>
    <tableColumn id="5" xr3:uid="{FBBFFE32-FA62-4015-8A5B-148A3D0BB5FC}" name="Total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8D1D89-D738-4147-B773-073DEFB54971}" name="Table4" displayName="Table4" ref="J5:M11" totalsRowShown="0" headerRowDxfId="14" dataDxfId="13" tableBorderDxfId="12">
  <autoFilter ref="J5:M11" xr:uid="{068D1D89-D738-4147-B773-073DEFB54971}"/>
  <tableColumns count="4">
    <tableColumn id="1" xr3:uid="{D6DEE50E-2581-49A9-B38B-70912FEC6E5F}" name="Category" dataDxfId="11"/>
    <tableColumn id="2" xr3:uid="{04610E57-8BDA-4865-9383-E22F9583959C}" name="Item" dataDxfId="10"/>
    <tableColumn id="3" xr3:uid="{C1088D4B-6297-43F8-9AA3-0F32E6001CE5}" name="Monthly estimate" dataDxfId="9"/>
    <tableColumn id="4" xr3:uid="{A6E0AAF0-86C3-45E3-A5C0-713E8400DC6D}" name="Annuall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A8FDEB-96ED-4D50-AD09-F835B3BA6D63}" name="Table5" displayName="Table5" ref="P5:Q10" totalsRowShown="0" headerRowDxfId="7" dataDxfId="6" tableBorderDxfId="5">
  <autoFilter ref="P5:Q10" xr:uid="{AAA8FDEB-96ED-4D50-AD09-F835B3BA6D63}"/>
  <tableColumns count="2">
    <tableColumn id="1" xr3:uid="{F65A3762-A5F7-4027-80D9-0F60A25D3F07}" name="Sources" dataDxfId="4"/>
    <tableColumn id="2" xr3:uid="{FF66AD00-B6E4-4A09-AB9D-FB6FD6852A57}" name="Amoun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637C-E4D2-4D4C-A0BE-C87C18BDBD4E}">
  <sheetPr>
    <tabColor rgb="FFFFFF00"/>
  </sheetPr>
  <dimension ref="D1:R26"/>
  <sheetViews>
    <sheetView tabSelected="1" topLeftCell="B1" zoomScale="85" zoomScaleNormal="85" workbookViewId="0">
      <selection activeCell="H17" sqref="H17"/>
    </sheetView>
  </sheetViews>
  <sheetFormatPr defaultRowHeight="14.5" x14ac:dyDescent="0.35"/>
  <cols>
    <col min="4" max="4" width="21.7265625" customWidth="1"/>
    <col min="5" max="5" width="30.7265625" customWidth="1"/>
    <col min="6" max="6" width="11" customWidth="1"/>
    <col min="7" max="7" width="12.08984375" customWidth="1"/>
    <col min="8" max="8" width="10.453125" customWidth="1"/>
    <col min="10" max="10" width="10" customWidth="1"/>
    <col min="11" max="12" width="22" customWidth="1"/>
    <col min="13" max="13" width="12.81640625" customWidth="1"/>
    <col min="14" max="14" width="19.54296875" customWidth="1"/>
    <col min="16" max="16" width="13.81640625" customWidth="1"/>
    <col min="17" max="17" width="11.08984375" customWidth="1"/>
  </cols>
  <sheetData>
    <row r="1" spans="4:18" x14ac:dyDescent="0.35">
      <c r="G1" s="13" t="s">
        <v>0</v>
      </c>
      <c r="H1" s="13"/>
      <c r="I1" s="13"/>
      <c r="J1" s="13"/>
      <c r="K1" s="13"/>
      <c r="L1" s="13"/>
      <c r="M1" s="13"/>
      <c r="N1" s="13"/>
      <c r="O1" s="13"/>
      <c r="P1" s="13"/>
    </row>
    <row r="2" spans="4:18" ht="15" thickBot="1" x14ac:dyDescent="0.4"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4:18" x14ac:dyDescent="0.35">
      <c r="E3" s="14" t="s">
        <v>30</v>
      </c>
      <c r="F3" s="15"/>
      <c r="G3" s="15"/>
      <c r="H3" s="16"/>
      <c r="J3" s="20" t="s">
        <v>29</v>
      </c>
      <c r="K3" s="21"/>
      <c r="L3" s="21"/>
      <c r="M3" s="21"/>
      <c r="N3" s="22"/>
      <c r="P3" s="20" t="s">
        <v>35</v>
      </c>
      <c r="Q3" s="21"/>
      <c r="R3" s="22"/>
    </row>
    <row r="4" spans="4:18" ht="15" thickBot="1" x14ac:dyDescent="0.4">
      <c r="E4" s="17"/>
      <c r="F4" s="18"/>
      <c r="G4" s="18"/>
      <c r="H4" s="19"/>
      <c r="J4" s="23"/>
      <c r="K4" s="24"/>
      <c r="L4" s="24"/>
      <c r="M4" s="24"/>
      <c r="N4" s="25"/>
      <c r="P4" s="23"/>
      <c r="Q4" s="24"/>
      <c r="R4" s="25"/>
    </row>
    <row r="5" spans="4:18" ht="15.5" x14ac:dyDescent="0.35"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J5" s="3" t="s">
        <v>1</v>
      </c>
      <c r="K5" s="3" t="s">
        <v>2</v>
      </c>
      <c r="L5" s="3" t="s">
        <v>6</v>
      </c>
      <c r="M5" s="3" t="s">
        <v>28</v>
      </c>
      <c r="P5" s="3" t="s">
        <v>7</v>
      </c>
      <c r="Q5" s="3" t="s">
        <v>8</v>
      </c>
    </row>
    <row r="6" spans="4:18" ht="15.5" x14ac:dyDescent="0.35">
      <c r="D6" s="2" t="s">
        <v>9</v>
      </c>
      <c r="E6" s="2" t="s">
        <v>18</v>
      </c>
      <c r="F6" s="2">
        <v>500</v>
      </c>
      <c r="G6" s="2">
        <v>1</v>
      </c>
      <c r="H6" s="2">
        <f>F6*G6</f>
        <v>500</v>
      </c>
      <c r="J6" s="1" t="s">
        <v>19</v>
      </c>
      <c r="K6" s="1" t="s">
        <v>23</v>
      </c>
      <c r="L6" s="1">
        <v>1500</v>
      </c>
      <c r="M6" s="1">
        <f>L6*12</f>
        <v>18000</v>
      </c>
      <c r="P6" s="2" t="s">
        <v>31</v>
      </c>
      <c r="Q6" s="2">
        <v>50000</v>
      </c>
    </row>
    <row r="7" spans="4:18" ht="15.5" x14ac:dyDescent="0.35">
      <c r="D7" s="2" t="s">
        <v>10</v>
      </c>
      <c r="E7" s="2" t="s">
        <v>14</v>
      </c>
      <c r="F7" s="2">
        <v>2000</v>
      </c>
      <c r="G7" s="2">
        <v>3</v>
      </c>
      <c r="H7" s="2">
        <f t="shared" ref="H7:H10" si="0">F7*G7</f>
        <v>6000</v>
      </c>
      <c r="J7" s="1" t="s">
        <v>20</v>
      </c>
      <c r="K7" s="1" t="s">
        <v>24</v>
      </c>
      <c r="L7" s="1">
        <v>500</v>
      </c>
      <c r="M7" s="1">
        <f t="shared" ref="M7:M10" si="1">L7*12</f>
        <v>6000</v>
      </c>
      <c r="P7" s="2" t="s">
        <v>32</v>
      </c>
      <c r="Q7" s="2">
        <v>20000</v>
      </c>
    </row>
    <row r="8" spans="4:18" ht="15.5" x14ac:dyDescent="0.35">
      <c r="D8" s="2" t="s">
        <v>11</v>
      </c>
      <c r="E8" s="2" t="s">
        <v>15</v>
      </c>
      <c r="F8" s="2">
        <v>1000</v>
      </c>
      <c r="G8" s="2">
        <v>2</v>
      </c>
      <c r="H8" s="2">
        <f t="shared" si="0"/>
        <v>2000</v>
      </c>
      <c r="J8" s="1" t="s">
        <v>21</v>
      </c>
      <c r="K8" s="1" t="s">
        <v>25</v>
      </c>
      <c r="L8" s="1">
        <v>6000</v>
      </c>
      <c r="M8" s="1">
        <f t="shared" si="1"/>
        <v>72000</v>
      </c>
      <c r="P8" s="2" t="s">
        <v>33</v>
      </c>
      <c r="Q8" s="2">
        <v>40000</v>
      </c>
    </row>
    <row r="9" spans="4:18" ht="15.5" x14ac:dyDescent="0.35">
      <c r="D9" s="2" t="s">
        <v>12</v>
      </c>
      <c r="E9" s="2" t="s">
        <v>16</v>
      </c>
      <c r="F9" s="2">
        <v>500</v>
      </c>
      <c r="G9" s="2">
        <v>2</v>
      </c>
      <c r="H9" s="2">
        <f t="shared" si="0"/>
        <v>1000</v>
      </c>
      <c r="J9" s="1" t="s">
        <v>22</v>
      </c>
      <c r="K9" s="1" t="s">
        <v>26</v>
      </c>
      <c r="L9" s="1">
        <v>350</v>
      </c>
      <c r="M9" s="1">
        <f t="shared" si="1"/>
        <v>4200</v>
      </c>
      <c r="P9" s="2" t="s">
        <v>34</v>
      </c>
      <c r="Q9" s="2">
        <v>10000</v>
      </c>
    </row>
    <row r="10" spans="4:18" ht="15.5" x14ac:dyDescent="0.35">
      <c r="D10" s="2" t="s">
        <v>13</v>
      </c>
      <c r="E10" s="2" t="s">
        <v>17</v>
      </c>
      <c r="F10" s="2">
        <v>300</v>
      </c>
      <c r="G10" s="2">
        <v>1</v>
      </c>
      <c r="H10" s="2">
        <f t="shared" si="0"/>
        <v>300</v>
      </c>
      <c r="J10" s="1" t="s">
        <v>12</v>
      </c>
      <c r="K10" s="1" t="s">
        <v>27</v>
      </c>
      <c r="L10" s="1">
        <v>150</v>
      </c>
      <c r="M10" s="1">
        <f t="shared" si="1"/>
        <v>1800</v>
      </c>
      <c r="P10" s="2"/>
      <c r="Q10" s="3">
        <f>SUM(Q6:Q9)</f>
        <v>120000</v>
      </c>
    </row>
    <row r="11" spans="4:18" ht="15.5" x14ac:dyDescent="0.35">
      <c r="D11" s="2"/>
      <c r="E11" s="2"/>
      <c r="F11" s="2"/>
      <c r="G11" s="2"/>
      <c r="H11" s="3">
        <f>SUM(H6:H10)</f>
        <v>9800</v>
      </c>
      <c r="J11" s="1"/>
      <c r="K11" s="1"/>
      <c r="L11" s="4">
        <f>SUM(L6:L10)</f>
        <v>8500</v>
      </c>
      <c r="M11" s="4">
        <f>SUM(M6:M10)</f>
        <v>102000</v>
      </c>
    </row>
    <row r="13" spans="4:18" ht="15" thickBot="1" x14ac:dyDescent="0.4"/>
    <row r="14" spans="4:18" ht="14.5" customHeight="1" x14ac:dyDescent="0.35">
      <c r="K14" s="28" t="s">
        <v>43</v>
      </c>
      <c r="L14" s="29"/>
      <c r="M14" s="29"/>
      <c r="N14" s="30"/>
    </row>
    <row r="15" spans="4:18" ht="15" customHeight="1" x14ac:dyDescent="0.35">
      <c r="K15" s="31"/>
      <c r="L15" s="32"/>
      <c r="M15" s="32"/>
      <c r="N15" s="33"/>
    </row>
    <row r="16" spans="4:18" x14ac:dyDescent="0.35">
      <c r="K16" s="5" t="s">
        <v>39</v>
      </c>
      <c r="L16" s="5" t="s">
        <v>40</v>
      </c>
      <c r="M16" s="5" t="s">
        <v>41</v>
      </c>
      <c r="N16" s="5" t="s">
        <v>42</v>
      </c>
    </row>
    <row r="17" spans="5:14" x14ac:dyDescent="0.35">
      <c r="K17" s="6" t="s">
        <v>44</v>
      </c>
      <c r="L17" s="6">
        <v>12000</v>
      </c>
      <c r="M17" s="6">
        <v>2</v>
      </c>
      <c r="N17" s="6">
        <f>L17*M17</f>
        <v>24000</v>
      </c>
    </row>
    <row r="18" spans="5:14" x14ac:dyDescent="0.35">
      <c r="K18" s="6" t="s">
        <v>26</v>
      </c>
      <c r="L18" s="6">
        <v>150</v>
      </c>
      <c r="M18" s="6">
        <v>199</v>
      </c>
      <c r="N18" s="6">
        <f t="shared" ref="N18:N21" si="2">L18*M18</f>
        <v>29850</v>
      </c>
    </row>
    <row r="19" spans="5:14" ht="15" thickBot="1" x14ac:dyDescent="0.4">
      <c r="K19" s="6" t="s">
        <v>45</v>
      </c>
      <c r="L19" s="6">
        <v>11</v>
      </c>
      <c r="M19" s="6">
        <v>3500</v>
      </c>
      <c r="N19" s="6">
        <f t="shared" si="2"/>
        <v>38500</v>
      </c>
    </row>
    <row r="20" spans="5:14" ht="18" thickBot="1" x14ac:dyDescent="0.4">
      <c r="E20" s="26" t="s">
        <v>51</v>
      </c>
      <c r="F20" s="27"/>
      <c r="K20" s="6" t="s">
        <v>46</v>
      </c>
      <c r="L20" s="6">
        <v>20</v>
      </c>
      <c r="M20" s="6">
        <v>550</v>
      </c>
      <c r="N20" s="6">
        <f t="shared" si="2"/>
        <v>11000</v>
      </c>
    </row>
    <row r="21" spans="5:14" x14ac:dyDescent="0.35">
      <c r="E21" s="7" t="s">
        <v>36</v>
      </c>
      <c r="F21" s="7">
        <f>Q10</f>
        <v>120000</v>
      </c>
      <c r="K21" s="6" t="s">
        <v>47</v>
      </c>
      <c r="L21" s="6">
        <v>7</v>
      </c>
      <c r="M21" s="6">
        <v>4000</v>
      </c>
      <c r="N21" s="6">
        <f t="shared" si="2"/>
        <v>28000</v>
      </c>
    </row>
    <row r="22" spans="5:14" x14ac:dyDescent="0.35">
      <c r="E22" s="8" t="s">
        <v>37</v>
      </c>
      <c r="F22" s="8">
        <f>H11</f>
        <v>9800</v>
      </c>
      <c r="K22" s="6"/>
      <c r="L22" s="6"/>
      <c r="M22" s="6"/>
      <c r="N22" s="6">
        <f>SUM(N17:N21)</f>
        <v>131350</v>
      </c>
    </row>
    <row r="23" spans="5:14" x14ac:dyDescent="0.35">
      <c r="E23" s="8" t="s">
        <v>38</v>
      </c>
      <c r="F23" s="8">
        <f>M11</f>
        <v>102000</v>
      </c>
    </row>
    <row r="24" spans="5:14" x14ac:dyDescent="0.35">
      <c r="E24" s="8" t="s">
        <v>50</v>
      </c>
      <c r="F24" s="8">
        <f>F21-F22-F23</f>
        <v>8200</v>
      </c>
    </row>
    <row r="25" spans="5:14" x14ac:dyDescent="0.35">
      <c r="E25" s="8" t="s">
        <v>48</v>
      </c>
      <c r="F25" s="8">
        <f>N22-M11</f>
        <v>29350</v>
      </c>
    </row>
    <row r="26" spans="5:14" x14ac:dyDescent="0.35">
      <c r="E26" s="8" t="s">
        <v>49</v>
      </c>
      <c r="F26" s="8">
        <f>F24+F25</f>
        <v>37550</v>
      </c>
    </row>
  </sheetData>
  <mergeCells count="6">
    <mergeCell ref="G1:P2"/>
    <mergeCell ref="E3:H4"/>
    <mergeCell ref="J3:N4"/>
    <mergeCell ref="P3:R4"/>
    <mergeCell ref="E20:F20"/>
    <mergeCell ref="K14:N15"/>
  </mergeCells>
  <conditionalFormatting sqref="F24:F25">
    <cfRule type="expression" dxfId="2" priority="4">
      <formula>F24&lt;0</formula>
    </cfRule>
  </conditionalFormatting>
  <conditionalFormatting sqref="F24:F26">
    <cfRule type="expression" dxfId="1" priority="1">
      <formula>F24&gt;0</formula>
    </cfRule>
  </conditionalFormatting>
  <conditionalFormatting sqref="F26">
    <cfRule type="expression" dxfId="0" priority="2">
      <formula>F26&lt;0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0EE7-DF70-4C62-B05D-EC12E8C46111}">
  <sheetPr>
    <tabColor rgb="FF92D050"/>
  </sheetPr>
  <dimension ref="A1"/>
  <sheetViews>
    <sheetView workbookViewId="0">
      <selection activeCell="P23" sqref="P2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22DE-B65C-4488-9DC6-0F8C313D84C7}">
  <sheetPr>
    <tabColor rgb="FF0070C0"/>
  </sheetPr>
  <dimension ref="B2:B74"/>
  <sheetViews>
    <sheetView showGridLines="0" workbookViewId="0">
      <selection activeCell="I49" sqref="I49"/>
    </sheetView>
  </sheetViews>
  <sheetFormatPr defaultRowHeight="14.5" x14ac:dyDescent="0.35"/>
  <sheetData>
    <row r="2" spans="2:2" ht="31" x14ac:dyDescent="0.35">
      <c r="B2" s="9" t="s">
        <v>52</v>
      </c>
    </row>
    <row r="4" spans="2:2" x14ac:dyDescent="0.35">
      <c r="B4" t="s">
        <v>53</v>
      </c>
    </row>
    <row r="8" spans="2:2" ht="17.5" x14ac:dyDescent="0.35">
      <c r="B8" s="10" t="s">
        <v>54</v>
      </c>
    </row>
    <row r="9" spans="2:2" x14ac:dyDescent="0.35">
      <c r="B9" s="11"/>
    </row>
    <row r="10" spans="2:2" x14ac:dyDescent="0.35">
      <c r="B10" s="12" t="s">
        <v>55</v>
      </c>
    </row>
    <row r="11" spans="2:2" x14ac:dyDescent="0.35">
      <c r="B11" s="11"/>
    </row>
    <row r="12" spans="2:2" x14ac:dyDescent="0.35">
      <c r="B12" s="12" t="s">
        <v>56</v>
      </c>
    </row>
    <row r="13" spans="2:2" x14ac:dyDescent="0.35">
      <c r="B13" s="11"/>
    </row>
    <row r="14" spans="2:2" x14ac:dyDescent="0.35">
      <c r="B14" s="12" t="s">
        <v>57</v>
      </c>
    </row>
    <row r="16" spans="2:2" x14ac:dyDescent="0.35">
      <c r="B16" t="s">
        <v>58</v>
      </c>
    </row>
    <row r="20" spans="2:2" ht="17.5" x14ac:dyDescent="0.35">
      <c r="B20" s="10" t="s">
        <v>59</v>
      </c>
    </row>
    <row r="21" spans="2:2" x14ac:dyDescent="0.35">
      <c r="B21" s="11"/>
    </row>
    <row r="22" spans="2:2" x14ac:dyDescent="0.35">
      <c r="B22" s="11" t="s">
        <v>60</v>
      </c>
    </row>
    <row r="23" spans="2:2" x14ac:dyDescent="0.35">
      <c r="B23" s="11"/>
    </row>
    <row r="24" spans="2:2" x14ac:dyDescent="0.35">
      <c r="B24" s="11" t="s">
        <v>61</v>
      </c>
    </row>
    <row r="25" spans="2:2" x14ac:dyDescent="0.35">
      <c r="B25" s="11"/>
    </row>
    <row r="26" spans="2:2" x14ac:dyDescent="0.35">
      <c r="B26" s="11" t="s">
        <v>62</v>
      </c>
    </row>
    <row r="28" spans="2:2" x14ac:dyDescent="0.35">
      <c r="B28" t="s">
        <v>63</v>
      </c>
    </row>
    <row r="32" spans="2:2" ht="17.5" x14ac:dyDescent="0.35">
      <c r="B32" s="10" t="s">
        <v>64</v>
      </c>
    </row>
    <row r="33" spans="2:2" x14ac:dyDescent="0.35">
      <c r="B33" s="11"/>
    </row>
    <row r="34" spans="2:2" x14ac:dyDescent="0.35">
      <c r="B34" s="11" t="s">
        <v>65</v>
      </c>
    </row>
    <row r="35" spans="2:2" x14ac:dyDescent="0.35">
      <c r="B35" s="11"/>
    </row>
    <row r="36" spans="2:2" x14ac:dyDescent="0.35">
      <c r="B36" s="11" t="s">
        <v>66</v>
      </c>
    </row>
    <row r="37" spans="2:2" x14ac:dyDescent="0.35">
      <c r="B37" s="11"/>
    </row>
    <row r="38" spans="2:2" x14ac:dyDescent="0.35">
      <c r="B38" s="11" t="s">
        <v>67</v>
      </c>
    </row>
    <row r="40" spans="2:2" x14ac:dyDescent="0.35">
      <c r="B40" t="s">
        <v>68</v>
      </c>
    </row>
    <row r="44" spans="2:2" ht="17.5" x14ac:dyDescent="0.35">
      <c r="B44" s="10" t="s">
        <v>69</v>
      </c>
    </row>
    <row r="45" spans="2:2" x14ac:dyDescent="0.35">
      <c r="B45" s="11"/>
    </row>
    <row r="46" spans="2:2" x14ac:dyDescent="0.35">
      <c r="B46" s="11" t="s">
        <v>70</v>
      </c>
    </row>
    <row r="47" spans="2:2" x14ac:dyDescent="0.35">
      <c r="B47" s="11"/>
    </row>
    <row r="48" spans="2:2" x14ac:dyDescent="0.35">
      <c r="B48" s="11" t="s">
        <v>71</v>
      </c>
    </row>
    <row r="52" spans="2:2" ht="17.5" x14ac:dyDescent="0.35">
      <c r="B52" s="10" t="s">
        <v>72</v>
      </c>
    </row>
    <row r="53" spans="2:2" x14ac:dyDescent="0.35">
      <c r="B53" s="11"/>
    </row>
    <row r="54" spans="2:2" x14ac:dyDescent="0.35">
      <c r="B54" s="11" t="s">
        <v>73</v>
      </c>
    </row>
    <row r="55" spans="2:2" x14ac:dyDescent="0.35">
      <c r="B55" s="11" t="s">
        <v>74</v>
      </c>
    </row>
    <row r="56" spans="2:2" x14ac:dyDescent="0.35">
      <c r="B56" s="11" t="s">
        <v>75</v>
      </c>
    </row>
    <row r="57" spans="2:2" x14ac:dyDescent="0.35">
      <c r="B57" s="11" t="s">
        <v>76</v>
      </c>
    </row>
    <row r="58" spans="2:2" x14ac:dyDescent="0.35">
      <c r="B58" s="11" t="s">
        <v>77</v>
      </c>
    </row>
    <row r="60" spans="2:2" x14ac:dyDescent="0.35">
      <c r="B60" t="s">
        <v>78</v>
      </c>
    </row>
    <row r="64" spans="2:2" ht="31" x14ac:dyDescent="0.35">
      <c r="B64" s="9" t="s">
        <v>79</v>
      </c>
    </row>
    <row r="66" spans="2:2" x14ac:dyDescent="0.35">
      <c r="B66" t="s">
        <v>80</v>
      </c>
    </row>
    <row r="67" spans="2:2" x14ac:dyDescent="0.35">
      <c r="B67" t="s">
        <v>81</v>
      </c>
    </row>
    <row r="68" spans="2:2" x14ac:dyDescent="0.35">
      <c r="B68" t="s">
        <v>82</v>
      </c>
    </row>
    <row r="69" spans="2:2" x14ac:dyDescent="0.35">
      <c r="B69" t="s">
        <v>83</v>
      </c>
    </row>
    <row r="70" spans="2:2" x14ac:dyDescent="0.35">
      <c r="B70" t="s">
        <v>84</v>
      </c>
    </row>
    <row r="74" spans="2:2" x14ac:dyDescent="0.35">
      <c r="B74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Dashboard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Sigalla William</dc:creator>
  <cp:lastModifiedBy>Sigalla William</cp:lastModifiedBy>
  <dcterms:created xsi:type="dcterms:W3CDTF">2025-09-02T15:18:33Z</dcterms:created>
  <dcterms:modified xsi:type="dcterms:W3CDTF">2025-09-03T18:10:18Z</dcterms:modified>
</cp:coreProperties>
</file>