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"/>
    </mc:Choice>
  </mc:AlternateContent>
  <xr:revisionPtr revIDLastSave="0" documentId="13_ncr:1_{8164D681-6896-4FD7-96A5-EFFC480D0E16}" xr6:coauthVersionLast="47" xr6:coauthVersionMax="47" xr10:uidLastSave="{00000000-0000-0000-0000-000000000000}"/>
  <bookViews>
    <workbookView xWindow="-110" yWindow="-110" windowWidth="19420" windowHeight="10420" activeTab="1" xr2:uid="{7E6B6D9A-B1C0-459E-B09F-F2944DC9D3C6}"/>
  </bookViews>
  <sheets>
    <sheet name="Parameters" sheetId="1" r:id="rId1"/>
    <sheet name="Interven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4" i="1"/>
  <c r="C31" i="1"/>
  <c r="C19" i="1"/>
  <c r="C23" i="1"/>
  <c r="C27" i="1"/>
</calcChain>
</file>

<file path=xl/sharedStrings.xml><?xml version="1.0" encoding="utf-8"?>
<sst xmlns="http://schemas.openxmlformats.org/spreadsheetml/2006/main" count="92" uniqueCount="88">
  <si>
    <t>Parameter</t>
  </si>
  <si>
    <t>Use as calibration</t>
  </si>
  <si>
    <t>Prevalence of OCS in asthma population</t>
  </si>
  <si>
    <t>Sources</t>
  </si>
  <si>
    <t>Ask Neeta what would be good calibration targets</t>
  </si>
  <si>
    <t xml:space="preserve">Prevalence is often good (which drugs are being used). Duration of having asthma, what % of the time in different control states. Death rates. </t>
  </si>
  <si>
    <t>Effectiveness</t>
  </si>
  <si>
    <t>Intervention</t>
  </si>
  <si>
    <t>Asthma onset</t>
  </si>
  <si>
    <t>Prob. Develop asthma</t>
  </si>
  <si>
    <t>Notes</t>
  </si>
  <si>
    <t>Source</t>
  </si>
  <si>
    <t>https://www.ncbi.nlm.nih.gov/pmc/articles/PMC3857927/pdf/kwt093.pdf (p1122)
https://www.ncbi.nlm.nih.gov/pmc/articles/PMC2648110/pdf/AJRCCM174101094.pdf (p1096)</t>
  </si>
  <si>
    <t>Asthma death</t>
  </si>
  <si>
    <t>Prob. Asthma death if completely controlled</t>
  </si>
  <si>
    <t>Price 2002, Table 4</t>
  </si>
  <si>
    <t>Price 2002, Table 5</t>
  </si>
  <si>
    <t>Prob over 1 wk 0.192 from "sub-optimal control (less than acceptable but does not warrant HCW intervention)" to controlled, among patients aged 12-70 on low-dose ICS+LABA</t>
  </si>
  <si>
    <t>0.015 over 1 wk among those poorly controlled asthma on high-dose ICS+LABA</t>
  </si>
  <si>
    <t>Willson 2014 suppl Table 3 (early response)</t>
  </si>
  <si>
    <t>Assume same as above (ACQ score &gt;= 1.5 is considered poorly or uncontrolled). 0.015 over 1 wk among those poorly controlled asthma on high-dose ICS+LABA</t>
  </si>
  <si>
    <t>Transition probabilities if completely controlled</t>
  </si>
  <si>
    <t>Transition probabilities if well-controlled</t>
  </si>
  <si>
    <t>Transition probabilities if somewhat controlled</t>
  </si>
  <si>
    <t>Transition probabilities if poorly controlled</t>
  </si>
  <si>
    <t>Transition probabilities uncontrolled</t>
  </si>
  <si>
    <t>Prob. Progress to well-controlled if completely controlled</t>
  </si>
  <si>
    <t>Prob. Progress to somewhat controlled if completely controlled</t>
  </si>
  <si>
    <t>Prob. Progress to poorly controlled if completely controlled</t>
  </si>
  <si>
    <t>Prob. Progress to uncontrolled if completely controlled</t>
  </si>
  <si>
    <t>Prob. Progress to somewhat controlled if well-controlled</t>
  </si>
  <si>
    <t>Prob. Progress to poorly controlled if well-controlled</t>
  </si>
  <si>
    <t>Prob. Progress to uncontrolled if well-controlled</t>
  </si>
  <si>
    <t>Prob. Achieve complete control if well-controlled</t>
  </si>
  <si>
    <t>Prob. Achieve complete control if somewhat controlled</t>
  </si>
  <si>
    <t>Prob. Achieve well-controlled if somewhat controlled</t>
  </si>
  <si>
    <t>Prob. Progress to poorly controlled if somewhat controlled</t>
  </si>
  <si>
    <t>Prob. Progress to uncontrolled if somewhat controlled</t>
  </si>
  <si>
    <t>Prob. Achieve well-controlled if poorly controlled</t>
  </si>
  <si>
    <t>Prob. Achieve somewhat controlled if poorly controlled</t>
  </si>
  <si>
    <t>prob. Progress to uncontrolled if poorly controlled</t>
  </si>
  <si>
    <t>Prob. Achieve complete control if poorly controlled</t>
  </si>
  <si>
    <t>Prob. Achieve complete control if uncontrolled</t>
  </si>
  <si>
    <t>Prob. Achieve well-controlled if uncontrolled</t>
  </si>
  <si>
    <t>Prob. Achieve somewhat controlled if uncontrolled</t>
  </si>
  <si>
    <t>Prob. Achieve poorly controlled if uncontrolled</t>
  </si>
  <si>
    <t>Prob. Asthma death if well-controlled</t>
  </si>
  <si>
    <t>Prob. Asthma death if somewhat controlled</t>
  </si>
  <si>
    <t>Prob. Asthma death if poorly controlled</t>
  </si>
  <si>
    <t>Prob. Asthma death if uncontrolled</t>
  </si>
  <si>
    <t>Likelihood of uncontrolled asthma with ICS+LABA</t>
  </si>
  <si>
    <t>EXAMLPE: OCS use</t>
  </si>
  <si>
    <t>EXAMPLE: OCS duration</t>
  </si>
  <si>
    <t>Should be distributed between control states #3-5 as unlikely to present with compelete or full control at onset.
Study 1: 18.1/1000 person-years among youth aged 6-19 years. (Per Neeta, asthma development in adulthood is rare, often happens among those who had it as children)
Study 2: 17.8/1000 person-years among children aged 8-15 at baseline followed up to 8 years. 
Value is mean of the two studies cited.</t>
  </si>
  <si>
    <t>Very small prob. Most models assume 0.</t>
  </si>
  <si>
    <t>See MD's "asthma CHARM probility variables" row p.1.50</t>
  </si>
  <si>
    <t>0.4 per 100 person-years</t>
  </si>
  <si>
    <t>Asthma prevalence</t>
  </si>
  <si>
    <t>Asthma prevalence in California</t>
  </si>
  <si>
    <t>https://www.cdc.gov/asthma/most_recent_data_states.htm</t>
  </si>
  <si>
    <t>10.4 per million population</t>
  </si>
  <si>
    <t>Proportion completely controlled</t>
  </si>
  <si>
    <t>Proportion well-controlled</t>
  </si>
  <si>
    <t>Propotion somewhat controlled</t>
  </si>
  <si>
    <t>Proportion poorly controlled</t>
  </si>
  <si>
    <t>Proportion uncontrolled</t>
  </si>
  <si>
    <t>Asthma exacerbations</t>
  </si>
  <si>
    <t>58.5 per 100,000 population</t>
  </si>
  <si>
    <t>Hospitalization rate in 2016</t>
  </si>
  <si>
    <t>https://www.lung.org/research/trends-in-lung-disease/asthma-trends-brief/trends-and-burden</t>
  </si>
  <si>
    <t>527.5 per 100,000 population</t>
  </si>
  <si>
    <t>Impact of wildfire on outcomes</t>
  </si>
  <si>
    <t>ED visit rate in 2016 (1.6% prevalence in controlled asthma vs 3.7% in uncontrolled severe asthma: https://www.ncbi.nlm.nih.gov/pmc/articles/PMC9413284/)</t>
  </si>
  <si>
    <t>Age-adjusted asthma mortality rate in CA as of 2020 (crude rate is 11.3 per million)
Adults 5x likely than children
Female adults&gt;male adults but male children&gt;female children (https://wonder.cdc.gov/ucd-icd10.html)</t>
  </si>
  <si>
    <t>Use as input (probs per 2 wks)</t>
  </si>
  <si>
    <t>Asthma mortality rate over all control states</t>
  </si>
  <si>
    <t>Case-fatality rate of asthma over all control states</t>
  </si>
  <si>
    <t>Prob over 1 wk 0.139 from "sub-optimal control (less than acceptable but does not warrant HCW intervention)" to controlled, among patients aged 12-70 using on low-dose ICS. Largely aligns with our well-controlled.</t>
  </si>
  <si>
    <t>Hospitalizations across all control states</t>
  </si>
  <si>
    <t>ED visits across all control states</t>
  </si>
  <si>
    <t>https://www.tandfonline.com/doi/full/10.1080/02770903.2017.1316394
and
https://www.ncbi.nlm.nih.gov/pmc/articles/PMC6619040/pdf/pcrj200910.pdf</t>
  </si>
  <si>
    <t>Lee et al: "There were 563 (29.3%) very poorly controlled, 482 (25.1%) not well-controlled, and 878 (45.7%) well-controlled asthma patients." and "Asthma Control Test scores (scores ≤15: very poorly controlled; 16–19: not well-controlled; 20–25: well-controlled asthma)"
According to Thomas 2019, ACT &lt;=19 is poorly controlled, requires full clinical review.
So I assigned 29.3 to uncontrolled and 25.1 to poorly controlled. The remaining 45.7 needs to be split across the remaining states</t>
  </si>
  <si>
    <t>Adult current asthma prevalence in CA as of 2020
(US: 9.8% in females, 6.1% in males: https://www.cdc.gov/asthma/nhis/2019/data.htm)</t>
  </si>
  <si>
    <t>https://erj.ersjournals.com/content/erj/36/3/494.full.pdf) as cited in Whittington 2020. Derived from empirical study.</t>
  </si>
  <si>
    <t>OR for acute severe exacerbation with uncontrolled asthma is 3.33. 
OR for hospitalization is 2.34. (https://ejb.springeropen.com/articles/10.1186/s43168-022-00160-8#Tab7) 
Uncontrolled asthma has 1.924 OR for 3+ ED visits per year. (https://www.ncbi.nlm.nih.gov/pmc/articles/PMC3534524/  Table 3)</t>
  </si>
  <si>
    <t>Mean 0.23 ED visit for asthma per person-year</t>
  </si>
  <si>
    <t>Prob. ED visit if controlled</t>
  </si>
  <si>
    <t>Mean 0.23 visits per person-year. Beta for controlled asthma is -0.153.
The best predictor of future ed visit and hospitalizations are previous ed visits and hospitalizations (https://pubmed.ncbi.nlm.nih.gov/26667853/)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</si>
</sst>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9" fontId="0" fillId="4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7F09-0BD7-4EAE-BD5B-051F2BA75746}">
  <dimension ref="A1:K4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defaultColWidth="18.08984375" defaultRowHeight="14.5" x14ac:dyDescent="0.35"/>
  <cols>
    <col min="1" max="1" width="18.08984375" style="8"/>
    <col min="2" max="2" width="26.36328125" style="17" customWidth="1"/>
    <col min="3" max="3" width="15.453125" style="20" customWidth="1"/>
    <col min="4" max="4" width="30.08984375" style="20" customWidth="1"/>
    <col min="5" max="5" width="20.7265625" style="22" customWidth="1"/>
    <col min="6" max="6" width="25.36328125" style="17" customWidth="1"/>
    <col min="7" max="7" width="15.36328125" style="20" customWidth="1"/>
    <col min="8" max="8" width="30.08984375" style="20" customWidth="1"/>
    <col min="9" max="9" width="20.7265625" style="22" customWidth="1"/>
    <col min="10" max="10" width="18.08984375" style="2"/>
    <col min="11" max="11" width="21.1796875" style="2" customWidth="1"/>
    <col min="12" max="16384" width="18.08984375" style="2"/>
  </cols>
  <sheetData>
    <row r="1" spans="1:11" s="13" customFormat="1" ht="23" customHeight="1" thickBot="1" x14ac:dyDescent="0.4">
      <c r="A1" s="12" t="s">
        <v>0</v>
      </c>
      <c r="B1" s="38" t="s">
        <v>74</v>
      </c>
      <c r="C1" s="39"/>
      <c r="D1" s="13" t="s">
        <v>10</v>
      </c>
      <c r="E1" s="14" t="s">
        <v>11</v>
      </c>
      <c r="F1" s="38" t="s">
        <v>1</v>
      </c>
      <c r="G1" s="39"/>
      <c r="H1" s="13" t="s">
        <v>10</v>
      </c>
      <c r="I1" s="14" t="s">
        <v>3</v>
      </c>
    </row>
    <row r="2" spans="1:11" ht="43.5" x14ac:dyDescent="0.35">
      <c r="A2" s="28" t="s">
        <v>51</v>
      </c>
      <c r="B2" s="29" t="s">
        <v>50</v>
      </c>
      <c r="C2" s="30">
        <v>0.05</v>
      </c>
      <c r="D2" s="30"/>
      <c r="E2" s="31"/>
      <c r="F2" s="29" t="s">
        <v>2</v>
      </c>
      <c r="G2" s="32">
        <v>0.15</v>
      </c>
      <c r="H2" s="30"/>
      <c r="I2" s="31" t="s">
        <v>4</v>
      </c>
    </row>
    <row r="3" spans="1:11" ht="102" thickBot="1" x14ac:dyDescent="0.4">
      <c r="A3" s="28" t="s">
        <v>52</v>
      </c>
      <c r="B3" s="29"/>
      <c r="C3" s="30"/>
      <c r="D3" s="30"/>
      <c r="E3" s="31"/>
      <c r="F3" s="29"/>
      <c r="G3" s="30"/>
      <c r="H3" s="30"/>
      <c r="I3" s="31" t="s">
        <v>5</v>
      </c>
    </row>
    <row r="4" spans="1:11" ht="55.5" customHeight="1" x14ac:dyDescent="0.35">
      <c r="A4" s="40" t="s">
        <v>57</v>
      </c>
      <c r="B4" s="18" t="s">
        <v>61</v>
      </c>
      <c r="C4" s="21"/>
      <c r="D4" s="43" t="s">
        <v>81</v>
      </c>
      <c r="E4" s="52" t="s">
        <v>80</v>
      </c>
      <c r="F4" s="45" t="s">
        <v>58</v>
      </c>
      <c r="G4" s="48">
        <v>9.2999999999999999E-2</v>
      </c>
      <c r="H4" s="43" t="s">
        <v>82</v>
      </c>
      <c r="I4" s="52" t="s">
        <v>59</v>
      </c>
    </row>
    <row r="5" spans="1:11" ht="55.5" customHeight="1" x14ac:dyDescent="0.35">
      <c r="A5" s="41"/>
      <c r="B5" s="17" t="s">
        <v>62</v>
      </c>
      <c r="D5" s="44"/>
      <c r="E5" s="53"/>
      <c r="F5" s="46"/>
      <c r="G5" s="49"/>
      <c r="H5" s="44"/>
      <c r="I5" s="53"/>
    </row>
    <row r="6" spans="1:11" ht="55.5" customHeight="1" x14ac:dyDescent="0.35">
      <c r="A6" s="41"/>
      <c r="B6" s="17" t="s">
        <v>63</v>
      </c>
      <c r="D6" s="44"/>
      <c r="E6" s="53"/>
      <c r="F6" s="46"/>
      <c r="G6" s="49"/>
      <c r="H6" s="44"/>
      <c r="I6" s="53"/>
    </row>
    <row r="7" spans="1:11" ht="55.5" customHeight="1" x14ac:dyDescent="0.35">
      <c r="A7" s="41"/>
      <c r="B7" s="17" t="s">
        <v>64</v>
      </c>
      <c r="C7" s="26">
        <v>0.251</v>
      </c>
      <c r="D7" s="44"/>
      <c r="E7" s="53"/>
      <c r="F7" s="46"/>
      <c r="G7" s="49"/>
      <c r="H7" s="44"/>
      <c r="I7" s="53"/>
    </row>
    <row r="8" spans="1:11" ht="55.5" customHeight="1" thickBot="1" x14ac:dyDescent="0.4">
      <c r="A8" s="42"/>
      <c r="B8" s="19" t="s">
        <v>65</v>
      </c>
      <c r="C8" s="27">
        <v>0.29299999999999998</v>
      </c>
      <c r="D8" s="51"/>
      <c r="E8" s="54"/>
      <c r="F8" s="47"/>
      <c r="G8" s="50"/>
      <c r="H8" s="51"/>
      <c r="I8" s="54"/>
    </row>
    <row r="9" spans="1:11" ht="261.5" thickBot="1" x14ac:dyDescent="0.4">
      <c r="A9" s="4" t="s">
        <v>8</v>
      </c>
      <c r="B9" s="5" t="s">
        <v>9</v>
      </c>
      <c r="C9" s="11">
        <f>1-EXP(-(AVERAGE(18.1,17.8)/1000)*2/52)</f>
        <v>6.9014635475972419E-4</v>
      </c>
      <c r="D9" s="6" t="s">
        <v>53</v>
      </c>
      <c r="E9" s="7" t="s">
        <v>12</v>
      </c>
      <c r="F9" s="5"/>
      <c r="G9" s="6"/>
      <c r="H9" s="6"/>
      <c r="I9" s="7"/>
    </row>
    <row r="10" spans="1:11" ht="70.5" customHeight="1" x14ac:dyDescent="0.35">
      <c r="A10" s="40" t="s">
        <v>13</v>
      </c>
      <c r="B10" s="17" t="s">
        <v>14</v>
      </c>
      <c r="C10" s="20">
        <v>0</v>
      </c>
      <c r="D10" s="20" t="s">
        <v>54</v>
      </c>
      <c r="E10" s="22" t="s">
        <v>55</v>
      </c>
      <c r="F10" s="45" t="s">
        <v>75</v>
      </c>
      <c r="G10" s="43" t="s">
        <v>60</v>
      </c>
      <c r="H10" s="43" t="s">
        <v>73</v>
      </c>
      <c r="I10" s="55" t="s">
        <v>59</v>
      </c>
    </row>
    <row r="11" spans="1:11" ht="70.5" customHeight="1" x14ac:dyDescent="0.35">
      <c r="A11" s="41"/>
      <c r="B11" s="17" t="s">
        <v>46</v>
      </c>
      <c r="C11" s="10"/>
      <c r="F11" s="46"/>
      <c r="G11" s="44"/>
      <c r="H11" s="44"/>
      <c r="I11" s="56"/>
      <c r="K11" s="3"/>
    </row>
    <row r="12" spans="1:11" ht="29" x14ac:dyDescent="0.35">
      <c r="A12" s="41"/>
      <c r="B12" s="17" t="s">
        <v>47</v>
      </c>
      <c r="C12" s="10"/>
      <c r="F12" s="46" t="s">
        <v>76</v>
      </c>
      <c r="G12" s="44"/>
      <c r="H12" s="44"/>
      <c r="I12" s="53"/>
    </row>
    <row r="13" spans="1:11" ht="29" x14ac:dyDescent="0.35">
      <c r="A13" s="41"/>
      <c r="B13" s="17" t="s">
        <v>48</v>
      </c>
      <c r="C13" s="10"/>
      <c r="F13" s="46"/>
      <c r="G13" s="44"/>
      <c r="H13" s="44"/>
      <c r="I13" s="53"/>
    </row>
    <row r="14" spans="1:11" ht="87.5" thickBot="1" x14ac:dyDescent="0.4">
      <c r="A14" s="42"/>
      <c r="B14" s="17" t="s">
        <v>49</v>
      </c>
      <c r="C14" s="9">
        <f>1-EXP(-(0.4/100)*2/52)</f>
        <v>1.5383432013349463E-4</v>
      </c>
      <c r="D14" s="20" t="s">
        <v>56</v>
      </c>
      <c r="E14" s="33" t="s">
        <v>83</v>
      </c>
      <c r="F14" s="47"/>
      <c r="G14" s="51"/>
      <c r="H14" s="51"/>
      <c r="I14" s="54"/>
    </row>
    <row r="15" spans="1:11" ht="43.5" x14ac:dyDescent="0.35">
      <c r="A15" s="40" t="s">
        <v>21</v>
      </c>
      <c r="B15" s="21" t="s">
        <v>26</v>
      </c>
      <c r="C15" s="21"/>
      <c r="D15" s="21"/>
      <c r="E15" s="21"/>
      <c r="F15" s="18"/>
      <c r="G15" s="21"/>
      <c r="H15" s="21"/>
      <c r="I15" s="23"/>
    </row>
    <row r="16" spans="1:11" ht="43.5" x14ac:dyDescent="0.35">
      <c r="A16" s="41"/>
      <c r="B16" s="20" t="s">
        <v>27</v>
      </c>
      <c r="E16" s="20"/>
    </row>
    <row r="17" spans="1:9" ht="43.5" x14ac:dyDescent="0.35">
      <c r="A17" s="41"/>
      <c r="B17" s="17" t="s">
        <v>28</v>
      </c>
    </row>
    <row r="18" spans="1:9" ht="44" thickBot="1" x14ac:dyDescent="0.4">
      <c r="A18" s="42"/>
      <c r="B18" s="19" t="s">
        <v>29</v>
      </c>
      <c r="C18" s="24"/>
      <c r="D18" s="24"/>
      <c r="E18" s="25"/>
      <c r="F18" s="19"/>
      <c r="G18" s="24"/>
      <c r="H18" s="24"/>
      <c r="I18" s="25"/>
    </row>
    <row r="19" spans="1:9" ht="101.5" x14ac:dyDescent="0.35">
      <c r="A19" s="40" t="s">
        <v>22</v>
      </c>
      <c r="B19" s="18" t="s">
        <v>33</v>
      </c>
      <c r="C19" s="15">
        <f>1-(1-0.139)^2</f>
        <v>0.25867899999999999</v>
      </c>
      <c r="D19" s="21" t="s">
        <v>77</v>
      </c>
      <c r="E19" s="23" t="s">
        <v>15</v>
      </c>
      <c r="F19" s="18"/>
      <c r="G19" s="21"/>
      <c r="H19" s="21"/>
      <c r="I19" s="23"/>
    </row>
    <row r="20" spans="1:9" ht="29" x14ac:dyDescent="0.35">
      <c r="A20" s="41"/>
      <c r="B20" s="17" t="s">
        <v>30</v>
      </c>
    </row>
    <row r="21" spans="1:9" ht="29" x14ac:dyDescent="0.35">
      <c r="A21" s="41"/>
      <c r="B21" s="17" t="s">
        <v>31</v>
      </c>
    </row>
    <row r="22" spans="1:9" ht="29.5" thickBot="1" x14ac:dyDescent="0.4">
      <c r="A22" s="42"/>
      <c r="B22" s="19" t="s">
        <v>32</v>
      </c>
      <c r="C22" s="24"/>
      <c r="D22" s="24"/>
      <c r="E22" s="25"/>
      <c r="F22" s="19"/>
      <c r="G22" s="24"/>
      <c r="H22" s="24"/>
      <c r="I22" s="25"/>
    </row>
    <row r="23" spans="1:9" ht="87" x14ac:dyDescent="0.35">
      <c r="A23" s="40" t="s">
        <v>23</v>
      </c>
      <c r="B23" s="18" t="s">
        <v>34</v>
      </c>
      <c r="C23" s="15">
        <f>1-(1-0.192)^2</f>
        <v>0.34713599999999989</v>
      </c>
      <c r="D23" s="21" t="s">
        <v>17</v>
      </c>
      <c r="E23" s="23" t="s">
        <v>16</v>
      </c>
      <c r="F23" s="18"/>
      <c r="G23" s="21"/>
      <c r="H23" s="21"/>
      <c r="I23" s="23"/>
    </row>
    <row r="24" spans="1:9" ht="29" x14ac:dyDescent="0.35">
      <c r="A24" s="41"/>
      <c r="B24" s="17" t="s">
        <v>35</v>
      </c>
    </row>
    <row r="25" spans="1:9" ht="43.5" x14ac:dyDescent="0.35">
      <c r="A25" s="41"/>
      <c r="B25" s="17" t="s">
        <v>36</v>
      </c>
    </row>
    <row r="26" spans="1:9" ht="44" thickBot="1" x14ac:dyDescent="0.4">
      <c r="A26" s="42"/>
      <c r="B26" s="19" t="s">
        <v>37</v>
      </c>
      <c r="C26" s="24"/>
      <c r="D26" s="24"/>
      <c r="E26" s="25"/>
      <c r="F26" s="19"/>
      <c r="G26" s="24"/>
      <c r="H26" s="24"/>
      <c r="I26" s="25"/>
    </row>
    <row r="27" spans="1:9" ht="43.5" x14ac:dyDescent="0.35">
      <c r="A27" s="40" t="s">
        <v>24</v>
      </c>
      <c r="B27" s="18" t="s">
        <v>41</v>
      </c>
      <c r="C27" s="16">
        <f>1-(1-0.015)^2</f>
        <v>2.9774999999999996E-2</v>
      </c>
      <c r="D27" s="21" t="s">
        <v>18</v>
      </c>
      <c r="E27" s="23" t="s">
        <v>19</v>
      </c>
      <c r="F27" s="18"/>
      <c r="G27" s="21"/>
      <c r="H27" s="21"/>
      <c r="I27" s="23"/>
    </row>
    <row r="28" spans="1:9" ht="29" x14ac:dyDescent="0.35">
      <c r="A28" s="41"/>
      <c r="B28" s="17" t="s">
        <v>38</v>
      </c>
    </row>
    <row r="29" spans="1:9" ht="29" x14ac:dyDescent="0.35">
      <c r="A29" s="41"/>
      <c r="B29" s="17" t="s">
        <v>39</v>
      </c>
    </row>
    <row r="30" spans="1:9" ht="44" thickBot="1" x14ac:dyDescent="0.4">
      <c r="A30" s="42"/>
      <c r="B30" s="19" t="s">
        <v>40</v>
      </c>
      <c r="C30" s="24"/>
      <c r="D30" s="24"/>
      <c r="E30" s="25"/>
      <c r="F30" s="19"/>
      <c r="G30" s="24"/>
      <c r="H30" s="24"/>
      <c r="I30" s="25"/>
    </row>
    <row r="31" spans="1:9" ht="72.5" x14ac:dyDescent="0.35">
      <c r="A31" s="40" t="s">
        <v>25</v>
      </c>
      <c r="B31" s="18" t="s">
        <v>42</v>
      </c>
      <c r="C31" s="16">
        <f>1-(1-0.015)^2</f>
        <v>2.9774999999999996E-2</v>
      </c>
      <c r="D31" s="21" t="s">
        <v>20</v>
      </c>
      <c r="E31" s="23" t="s">
        <v>19</v>
      </c>
      <c r="F31" s="18"/>
      <c r="G31" s="21"/>
      <c r="H31" s="21"/>
      <c r="I31" s="23"/>
    </row>
    <row r="32" spans="1:9" ht="29" x14ac:dyDescent="0.35">
      <c r="A32" s="41"/>
      <c r="B32" s="17" t="s">
        <v>43</v>
      </c>
    </row>
    <row r="33" spans="1:9" ht="29" x14ac:dyDescent="0.35">
      <c r="A33" s="41"/>
      <c r="B33" s="17" t="s">
        <v>44</v>
      </c>
      <c r="I33" s="34"/>
    </row>
    <row r="34" spans="1:9" ht="29.5" thickBot="1" x14ac:dyDescent="0.4">
      <c r="A34" s="42"/>
      <c r="B34" s="19" t="s">
        <v>45</v>
      </c>
      <c r="C34" s="24"/>
      <c r="D34" s="24"/>
      <c r="E34" s="25"/>
      <c r="F34" s="19"/>
      <c r="G34" s="24"/>
      <c r="H34" s="24"/>
      <c r="I34" s="35"/>
    </row>
    <row r="35" spans="1:9" ht="29.5" thickBot="1" x14ac:dyDescent="0.4">
      <c r="A35" s="8" t="s">
        <v>71</v>
      </c>
      <c r="I35" s="34"/>
    </row>
    <row r="36" spans="1:9" ht="145" x14ac:dyDescent="0.35">
      <c r="A36" s="40" t="s">
        <v>66</v>
      </c>
      <c r="B36" s="18" t="s">
        <v>86</v>
      </c>
      <c r="C36" s="21" t="s">
        <v>85</v>
      </c>
      <c r="D36" s="21" t="s">
        <v>87</v>
      </c>
      <c r="E36" s="23"/>
      <c r="F36" s="18" t="s">
        <v>78</v>
      </c>
      <c r="G36" s="21" t="s">
        <v>67</v>
      </c>
      <c r="H36" s="21" t="s">
        <v>68</v>
      </c>
      <c r="I36" s="36" t="s">
        <v>69</v>
      </c>
    </row>
    <row r="37" spans="1:9" ht="174.5" thickBot="1" x14ac:dyDescent="0.4">
      <c r="A37" s="42"/>
      <c r="B37" s="19"/>
      <c r="C37" s="24"/>
      <c r="D37" s="24" t="s">
        <v>84</v>
      </c>
      <c r="E37" s="25"/>
      <c r="F37" s="19" t="s">
        <v>79</v>
      </c>
      <c r="G37" s="24" t="s">
        <v>70</v>
      </c>
      <c r="H37" s="24" t="s">
        <v>72</v>
      </c>
      <c r="I37" s="37" t="s">
        <v>69</v>
      </c>
    </row>
    <row r="38" spans="1:9" x14ac:dyDescent="0.35">
      <c r="I38" s="34"/>
    </row>
    <row r="39" spans="1:9" x14ac:dyDescent="0.35">
      <c r="I39" s="34"/>
    </row>
    <row r="40" spans="1:9" x14ac:dyDescent="0.35">
      <c r="I40" s="34"/>
    </row>
    <row r="41" spans="1:9" x14ac:dyDescent="0.35">
      <c r="I41" s="34"/>
    </row>
  </sheetData>
  <mergeCells count="24">
    <mergeCell ref="H4:H8"/>
    <mergeCell ref="I4:I8"/>
    <mergeCell ref="A36:A37"/>
    <mergeCell ref="H10:H11"/>
    <mergeCell ref="I10:I11"/>
    <mergeCell ref="G12:G14"/>
    <mergeCell ref="H12:H14"/>
    <mergeCell ref="I12:I14"/>
    <mergeCell ref="A23:A26"/>
    <mergeCell ref="A27:A30"/>
    <mergeCell ref="A31:A34"/>
    <mergeCell ref="A10:A14"/>
    <mergeCell ref="F10:F11"/>
    <mergeCell ref="F12:F14"/>
    <mergeCell ref="B1:C1"/>
    <mergeCell ref="F1:G1"/>
    <mergeCell ref="A15:A18"/>
    <mergeCell ref="A19:A22"/>
    <mergeCell ref="G10:G11"/>
    <mergeCell ref="A4:A8"/>
    <mergeCell ref="F4:F8"/>
    <mergeCell ref="G4:G8"/>
    <mergeCell ref="D4:D8"/>
    <mergeCell ref="E4:E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B14E-8BB6-4734-A031-4EAA67385DF3}">
  <dimension ref="A1:B1"/>
  <sheetViews>
    <sheetView tabSelected="1" workbookViewId="0">
      <selection activeCell="H23" sqref="H23"/>
    </sheetView>
  </sheetViews>
  <sheetFormatPr defaultRowHeight="14.5" x14ac:dyDescent="0.35"/>
  <cols>
    <col min="1" max="1" width="11.54296875" bestFit="1" customWidth="1"/>
    <col min="2" max="2" width="12.26953125" bestFit="1" customWidth="1"/>
  </cols>
  <sheetData>
    <row r="1" spans="1:2" s="1" customFormat="1" x14ac:dyDescent="0.35">
      <c r="A1" s="1" t="s">
        <v>7</v>
      </c>
      <c r="B1" s="1" t="s">
        <v>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Interventions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2022-12-06T21:35:20Z</dcterms:created>
  <dcterms:modified xsi:type="dcterms:W3CDTF">2023-01-06T21:11:59Z</dcterms:modified>
</cp:coreProperties>
</file>