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Wildfire Asthma Microsim\Modeling\Data\Asthma\Transition probabilities\"/>
    </mc:Choice>
  </mc:AlternateContent>
  <xr:revisionPtr revIDLastSave="0" documentId="13_ncr:1_{BF233ED0-C731-4922-BE10-60FF46AAEEF6}" xr6:coauthVersionLast="47" xr6:coauthVersionMax="47" xr10:uidLastSave="{00000000-0000-0000-0000-000000000000}"/>
  <bookViews>
    <workbookView xWindow="28680" yWindow="-1995" windowWidth="29040" windowHeight="17640" tabRatio="697" xr2:uid="{9B6F3090-D219-4CD1-9FEE-A2B042DB449C}"/>
  </bookViews>
  <sheets>
    <sheet name="transition_prob" sheetId="1" r:id="rId1"/>
    <sheet name="rr.age1" sheetId="5" r:id="rId2"/>
    <sheet name="rr.age2" sheetId="8" r:id="rId3"/>
    <sheet name="rr.age3" sheetId="9" r:id="rId4"/>
    <sheet name="rr.age4" sheetId="4" r:id="rId5"/>
    <sheet name="rr.sex" sheetId="3" r:id="rId6"/>
    <sheet name="rr.fire" sheetId="2" r:id="rId7"/>
    <sheet name="rr.fire_lag1" sheetId="7" r:id="rId8"/>
    <sheet name="rr.interven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41" i="1"/>
  <c r="E36" i="1"/>
  <c r="E35" i="1"/>
  <c r="E32" i="1"/>
  <c r="E31" i="1"/>
  <c r="E28" i="1"/>
  <c r="E27" i="1" l="1"/>
  <c r="A13" i="7"/>
  <c r="A14" i="2"/>
  <c r="J5" i="1"/>
  <c r="J6" i="1"/>
  <c r="J3" i="1"/>
  <c r="J4" i="1"/>
  <c r="J2" i="1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<sst xmlns="http://schemas.openxmlformats.org/spreadsheetml/2006/main" count="208" uniqueCount="38">
  <si>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</si>
  <si>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</si>
  <si>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</si>
  <si>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</si>
  <si>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</si>
  <si>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</si>
  <si>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</si>
  <si>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</si>
  <si>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</si>
  <si>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</si>
  <si>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</si>
  <si>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</si>
  <si>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</si>
  <si>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</si>
  <si>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</si>
  <si>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</si>
  <si>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</si>
  <si>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</si>
  <si>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Confirmed from lit review</t>
  </si>
  <si>
    <t>Need to revisit</t>
  </si>
  <si>
    <r>
      <t xml:space="preserve">Value </t>
    </r>
    <r>
      <rPr>
        <b/>
        <sz val="11"/>
        <color theme="1"/>
        <rFont val="Calibri"/>
        <family val="2"/>
        <scheme val="minor"/>
      </rPr>
      <t>0.00065</t>
    </r>
    <r>
      <rPr>
        <sz val="11"/>
        <color theme="1"/>
        <rFont val="Calibri"/>
        <family val="2"/>
        <scheme val="minor"/>
      </rPr>
      <t xml:space="preserve"> from Maya lit review but needs to be distributed between states 3-5 assuming suboptimal control at onset.</t>
    </r>
  </si>
  <si>
    <t>Cells represent relative risk of ED use 1.047 per day of exposure</t>
  </si>
  <si>
    <t>Conservative assumption that they're just as likely to get better.</t>
  </si>
  <si>
    <t>Age group: UNDER 5</t>
  </si>
  <si>
    <t>Age group: 5-17</t>
  </si>
  <si>
    <t>Age group: 18-54</t>
  </si>
  <si>
    <t>Age group: OVER 55</t>
  </si>
  <si>
    <t>rate=</t>
  </si>
  <si>
    <t>Crude all cause mortality for asthma patients 13.6 per 1000 person-years</t>
  </si>
  <si>
    <t>Crude asthma mortality 0.12 per 1000 person-years (small cells!! Only 2 events!!!)</t>
  </si>
  <si>
    <t xml:space="preserve">prob (1wk) = </t>
  </si>
  <si>
    <t>prob (1wk) =</t>
  </si>
  <si>
    <t>asthma-adjusted all-cause mortality</t>
  </si>
  <si>
    <t>rr severe sx =</t>
  </si>
  <si>
    <t>rr moderate sx =</t>
  </si>
  <si>
    <t xml:space="preserve">prob moderate sx = </t>
  </si>
  <si>
    <t xml:space="preserve">prob severe sx= </t>
  </si>
  <si>
    <t>Below from Lemmetyinen et al 2018 (Finland)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</si>
</sst>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7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165" fontId="1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4" borderId="1" xfId="0" applyFont="1" applyFill="1" applyBorder="1"/>
    <xf numFmtId="0" fontId="6" fillId="4" borderId="1" xfId="0" applyFont="1" applyFill="1" applyBorder="1"/>
    <xf numFmtId="1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42"/>
  <sheetViews>
    <sheetView tabSelected="1" zoomScale="115" zoomScaleNormal="115" workbookViewId="0">
      <selection activeCell="F5" sqref="F5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  <c r="J1" s="24" t="s">
        <v>11</v>
      </c>
      <c r="K1" s="24" t="s">
        <v>17</v>
      </c>
    </row>
    <row r="2" spans="1:13" ht="29" customHeight="1" x14ac:dyDescent="0.35">
      <c r="A2" s="23" t="s">
        <v>8</v>
      </c>
      <c r="B2" s="17">
        <v>0</v>
      </c>
      <c r="C2" s="29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20">
        <v>0</v>
      </c>
      <c r="J2" s="25">
        <f>1-SUM(B2:I2)</f>
        <v>1</v>
      </c>
      <c r="K2" s="27" t="s">
        <v>20</v>
      </c>
      <c r="M2" s="11" t="s">
        <v>1</v>
      </c>
    </row>
    <row r="3" spans="1:13" ht="29" customHeight="1" x14ac:dyDescent="0.35">
      <c r="A3" s="23" t="s">
        <v>13</v>
      </c>
      <c r="B3" s="19">
        <v>0</v>
      </c>
      <c r="C3" s="33">
        <v>0</v>
      </c>
      <c r="D3" s="33">
        <v>0.25838</v>
      </c>
      <c r="E3" s="33">
        <v>2.5319999999999999E-2</v>
      </c>
      <c r="F3" s="33">
        <v>2.1999999999999999E-2</v>
      </c>
      <c r="G3" s="33">
        <v>3.0000000000000001E-3</v>
      </c>
      <c r="H3" s="33">
        <v>0</v>
      </c>
      <c r="I3" s="20">
        <v>0</v>
      </c>
      <c r="J3" s="25">
        <f t="shared" ref="J3:J7" si="0">1-SUM(B3:I3)</f>
        <v>0.69130000000000003</v>
      </c>
      <c r="K3" s="34"/>
      <c r="M3" s="8" t="s">
        <v>2</v>
      </c>
    </row>
    <row r="4" spans="1:13" ht="29" customHeight="1" x14ac:dyDescent="0.35">
      <c r="A4" s="23" t="s">
        <v>12</v>
      </c>
      <c r="B4" s="19">
        <v>0</v>
      </c>
      <c r="C4" s="33">
        <v>2.5319999999999999E-2</v>
      </c>
      <c r="D4" s="33">
        <v>0</v>
      </c>
      <c r="E4" s="33">
        <v>7.8049999999999994E-2</v>
      </c>
      <c r="F4" s="33">
        <v>7.8049999999999994E-2</v>
      </c>
      <c r="G4" s="33">
        <v>5.4999999999999997E-3</v>
      </c>
      <c r="H4" s="38">
        <v>0</v>
      </c>
      <c r="I4" s="20">
        <v>0</v>
      </c>
      <c r="J4" s="25">
        <f t="shared" si="0"/>
        <v>0.81308000000000002</v>
      </c>
      <c r="K4" s="16"/>
      <c r="M4" s="9" t="s">
        <v>4</v>
      </c>
    </row>
    <row r="5" spans="1:13" ht="29" customHeight="1" x14ac:dyDescent="0.35">
      <c r="A5" s="23" t="s">
        <v>14</v>
      </c>
      <c r="B5" s="19">
        <v>0</v>
      </c>
      <c r="C5" s="33">
        <v>2.5319999999999999E-2</v>
      </c>
      <c r="D5" s="33">
        <v>0.13397000000000001</v>
      </c>
      <c r="E5" s="33">
        <v>0</v>
      </c>
      <c r="F5" s="33">
        <v>7.0000000000000007E-2</v>
      </c>
      <c r="G5" s="33">
        <v>1.4999999999999999E-2</v>
      </c>
      <c r="H5" s="33">
        <v>0</v>
      </c>
      <c r="I5" s="20">
        <v>0</v>
      </c>
      <c r="J5" s="25">
        <f t="shared" si="0"/>
        <v>0.75570999999999999</v>
      </c>
      <c r="M5" s="7" t="s">
        <v>0</v>
      </c>
    </row>
    <row r="6" spans="1:13" ht="29" customHeight="1" x14ac:dyDescent="0.35">
      <c r="A6" s="23" t="s">
        <v>15</v>
      </c>
      <c r="B6" s="19">
        <v>0</v>
      </c>
      <c r="C6" s="33">
        <v>1.511E-2</v>
      </c>
      <c r="D6" s="33">
        <v>0.10557</v>
      </c>
      <c r="E6" s="33">
        <v>0.16334000000000001</v>
      </c>
      <c r="F6" s="33">
        <v>0</v>
      </c>
      <c r="G6" s="33">
        <v>4.0829999999999998E-2</v>
      </c>
      <c r="H6" s="22">
        <v>2.3076896449314432E-6</v>
      </c>
      <c r="I6" s="20">
        <v>0</v>
      </c>
      <c r="J6" s="25">
        <f t="shared" si="0"/>
        <v>0.6751476923103551</v>
      </c>
      <c r="K6" s="27"/>
      <c r="M6" s="31" t="s">
        <v>18</v>
      </c>
    </row>
    <row r="7" spans="1:13" ht="29" customHeight="1" x14ac:dyDescent="0.35">
      <c r="A7" s="23" t="s">
        <v>16</v>
      </c>
      <c r="B7" s="19">
        <v>0</v>
      </c>
      <c r="C7" s="33">
        <v>0.03</v>
      </c>
      <c r="D7" s="33">
        <v>0.04</v>
      </c>
      <c r="E7" s="33">
        <v>0.16</v>
      </c>
      <c r="F7" s="33">
        <v>0.13397000000000001</v>
      </c>
      <c r="G7" s="33">
        <v>0</v>
      </c>
      <c r="H7" s="22">
        <v>2.3076896449314432E-6</v>
      </c>
      <c r="I7" s="20">
        <v>0</v>
      </c>
      <c r="J7" s="25">
        <f t="shared" si="0"/>
        <v>0.63602769231035505</v>
      </c>
      <c r="K7" s="16"/>
      <c r="M7" s="32" t="s">
        <v>19</v>
      </c>
    </row>
    <row r="8" spans="1:13" ht="29" customHeight="1" x14ac:dyDescent="0.35">
      <c r="A8" s="23" t="s">
        <v>9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1</v>
      </c>
      <c r="I8" s="19">
        <v>0</v>
      </c>
      <c r="J8" s="16"/>
    </row>
    <row r="9" spans="1:13" ht="29" customHeight="1" x14ac:dyDescent="0.35">
      <c r="A9" s="23" t="s">
        <v>10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6"/>
    </row>
    <row r="12" spans="1:13" x14ac:dyDescent="0.35">
      <c r="A12" s="12" t="s">
        <v>7</v>
      </c>
    </row>
    <row r="13" spans="1:13" x14ac:dyDescent="0.35">
      <c r="M13" s="1"/>
    </row>
    <row r="14" spans="1:13" x14ac:dyDescent="0.35">
      <c r="M14" s="1"/>
    </row>
    <row r="20" spans="1:5" x14ac:dyDescent="0.35">
      <c r="A20" t="s">
        <v>5</v>
      </c>
    </row>
    <row r="21" spans="1:5" x14ac:dyDescent="0.35">
      <c r="A21" t="s">
        <v>6</v>
      </c>
    </row>
    <row r="25" spans="1:5" x14ac:dyDescent="0.35">
      <c r="D25" s="12" t="s">
        <v>37</v>
      </c>
    </row>
    <row r="26" spans="1:5" x14ac:dyDescent="0.35">
      <c r="A26" s="30"/>
      <c r="B26" s="20">
        <v>0</v>
      </c>
      <c r="D26" t="s">
        <v>28</v>
      </c>
    </row>
    <row r="27" spans="1:5" x14ac:dyDescent="0.35">
      <c r="A27" s="28"/>
      <c r="B27" s="20">
        <v>2.5999999999999998E-4</v>
      </c>
      <c r="D27" t="s">
        <v>27</v>
      </c>
      <c r="E27">
        <f>13.6/1000</f>
        <v>1.3599999999999999E-2</v>
      </c>
    </row>
    <row r="28" spans="1:5" x14ac:dyDescent="0.35">
      <c r="A28" s="26"/>
      <c r="B28" s="20">
        <v>2.5999999999999998E-4</v>
      </c>
      <c r="D28" t="s">
        <v>31</v>
      </c>
      <c r="E28">
        <f>1-EXP(-E27/52)</f>
        <v>2.6150426333648724E-4</v>
      </c>
    </row>
    <row r="29" spans="1:5" x14ac:dyDescent="0.35">
      <c r="A29" s="21"/>
      <c r="B29" s="20">
        <v>3.8879575775713215E-4</v>
      </c>
    </row>
    <row r="30" spans="1:5" x14ac:dyDescent="0.35">
      <c r="A30" s="18"/>
      <c r="B30" s="20">
        <v>3.8879575775713215E-4</v>
      </c>
      <c r="D30" t="s">
        <v>29</v>
      </c>
    </row>
    <row r="31" spans="1:5" x14ac:dyDescent="0.35">
      <c r="A31" s="21"/>
      <c r="B31" s="20">
        <v>7.7759151551426431E-4</v>
      </c>
      <c r="D31" t="s">
        <v>27</v>
      </c>
      <c r="E31">
        <f>0.12/1000</f>
        <v>1.1999999999999999E-4</v>
      </c>
    </row>
    <row r="32" spans="1:5" x14ac:dyDescent="0.35">
      <c r="D32" t="s">
        <v>30</v>
      </c>
      <c r="E32">
        <f>1-EXP(-E31/52)</f>
        <v>2.3076896449314432E-6</v>
      </c>
    </row>
    <row r="34" spans="4:5" x14ac:dyDescent="0.35">
      <c r="D34" t="s">
        <v>32</v>
      </c>
    </row>
    <row r="35" spans="4:5" x14ac:dyDescent="0.35">
      <c r="D35" t="s">
        <v>27</v>
      </c>
      <c r="E35">
        <f>E27-E31</f>
        <v>1.3479999999999999E-2</v>
      </c>
    </row>
    <row r="36" spans="4:5" x14ac:dyDescent="0.35">
      <c r="D36" t="s">
        <v>30</v>
      </c>
      <c r="E36">
        <f>1-EXP(-E35/52)</f>
        <v>2.591971718380881E-4</v>
      </c>
    </row>
    <row r="38" spans="4:5" x14ac:dyDescent="0.35">
      <c r="D38" t="s">
        <v>34</v>
      </c>
      <c r="E38">
        <v>1.5</v>
      </c>
    </row>
    <row r="39" spans="4:5" x14ac:dyDescent="0.35">
      <c r="D39" t="s">
        <v>33</v>
      </c>
      <c r="E39">
        <v>3</v>
      </c>
    </row>
    <row r="41" spans="4:5" x14ac:dyDescent="0.35">
      <c r="D41" t="s">
        <v>35</v>
      </c>
      <c r="E41">
        <f>E36*E38</f>
        <v>3.8879575775713215E-4</v>
      </c>
    </row>
    <row r="42" spans="4:5" x14ac:dyDescent="0.35">
      <c r="D42" t="s">
        <v>36</v>
      </c>
      <c r="E42">
        <f>E36*E39</f>
        <v>7.7759151551426431E-4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4"/>
  <sheetViews>
    <sheetView workbookViewId="0">
      <selection activeCell="I8" sqref="I8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1</v>
      </c>
      <c r="F4" s="5">
        <v>1</v>
      </c>
      <c r="G4" s="5">
        <v>1</v>
      </c>
      <c r="H4" s="14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4">
        <v>1</v>
      </c>
      <c r="G5" s="4">
        <v>1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1</v>
      </c>
      <c r="H6" s="14">
        <v>1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A4E-E09C-4069-982B-A2144323617A}">
  <dimension ref="A1:M14"/>
  <sheetViews>
    <sheetView workbookViewId="0">
      <selection activeCell="D3" sqref="D3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0.34799999999999998</v>
      </c>
      <c r="E3" s="4">
        <v>0.34799999999999998</v>
      </c>
      <c r="F3" s="4">
        <v>0.34799999999999998</v>
      </c>
      <c r="G3" s="4">
        <v>0.34799999999999998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0.34799999999999998</v>
      </c>
      <c r="F4" s="5">
        <v>0.34799999999999998</v>
      </c>
      <c r="G4" s="5">
        <v>0.34799999999999998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5">
        <v>0.34799999999999998</v>
      </c>
      <c r="G5" s="5">
        <v>0.34799999999999998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0.34799999999999998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45FC-FAC8-4C6E-B138-DE443BF91D41}">
  <dimension ref="A1:M14"/>
  <sheetViews>
    <sheetView workbookViewId="0">
      <selection activeCell="D3" sqref="D3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0.755</v>
      </c>
      <c r="E3" s="4">
        <v>0.755</v>
      </c>
      <c r="F3" s="4">
        <v>0.755</v>
      </c>
      <c r="G3" s="4">
        <v>0.755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4">
        <v>0.755</v>
      </c>
      <c r="F4" s="4">
        <v>0.755</v>
      </c>
      <c r="G4" s="4">
        <v>0.755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4">
        <v>0.755</v>
      </c>
      <c r="G5" s="4">
        <v>0.755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4">
        <v>0.755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35">
        <v>1</v>
      </c>
      <c r="D8" s="35">
        <v>1</v>
      </c>
      <c r="E8" s="35">
        <v>1</v>
      </c>
      <c r="F8" s="35">
        <v>1</v>
      </c>
      <c r="G8" s="35">
        <v>1</v>
      </c>
      <c r="H8" s="35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4"/>
  <sheetViews>
    <sheetView zoomScaleNormal="100" workbookViewId="0">
      <selection activeCell="D3" sqref="D3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5">
        <v>2.2109999999999999</v>
      </c>
      <c r="E3" s="5">
        <v>2.2109999999999999</v>
      </c>
      <c r="F3" s="5">
        <v>2.2109999999999999</v>
      </c>
      <c r="G3" s="5">
        <v>2.2109999999999999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2.2109999999999999</v>
      </c>
      <c r="F4" s="5">
        <v>2.2109999999999999</v>
      </c>
      <c r="G4" s="5">
        <v>2.2109999999999999</v>
      </c>
      <c r="H4" s="14">
        <v>7.24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5">
        <v>2.2109999999999999</v>
      </c>
      <c r="G5" s="5">
        <v>2.2109999999999999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2.2109999999999999</v>
      </c>
      <c r="H6" s="14">
        <v>7.75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zoomScale="145" zoomScaleNormal="145" workbookViewId="0">
      <selection activeCell="D9" sqref="D9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37">
        <v>1</v>
      </c>
      <c r="E4" s="6">
        <v>1</v>
      </c>
      <c r="F4" s="6">
        <v>1</v>
      </c>
      <c r="G4" s="6">
        <v>1</v>
      </c>
      <c r="H4" s="13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37">
        <v>1</v>
      </c>
      <c r="F5" s="3">
        <v>1</v>
      </c>
      <c r="G5" s="3">
        <v>1</v>
      </c>
      <c r="H5" s="3">
        <v>1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37">
        <v>1</v>
      </c>
      <c r="G6" s="6">
        <v>1</v>
      </c>
      <c r="H6" s="6">
        <v>1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37">
        <v>1</v>
      </c>
      <c r="H7" s="3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5"/>
  <sheetViews>
    <sheetView zoomScaleNormal="100" workbookViewId="0">
      <selection activeCell="A19" sqref="A19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1.0469999999999999</v>
      </c>
      <c r="E3" s="4">
        <v>1.0469999999999999</v>
      </c>
      <c r="F3" s="4">
        <v>1.0469999999999999</v>
      </c>
      <c r="G3" s="4">
        <v>1.0469999999999999</v>
      </c>
      <c r="H3" s="4">
        <v>1.0469999999999999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1.0469999999999999</v>
      </c>
      <c r="F4" s="5">
        <v>1.0469999999999999</v>
      </c>
      <c r="G4" s="5">
        <v>1.0469999999999999</v>
      </c>
      <c r="H4" s="5">
        <v>1.0469999999999999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7">
        <v>1</v>
      </c>
      <c r="F5" s="4">
        <v>1.0469999999999999</v>
      </c>
      <c r="G5" s="4">
        <v>1.0469999999999999</v>
      </c>
      <c r="H5" s="4">
        <v>1.0469999999999999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1.0469999999999999</v>
      </c>
      <c r="H6" s="5">
        <v>1.0469999999999999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37">
        <v>1</v>
      </c>
      <c r="H7" s="4">
        <v>1.0469999999999999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 t="s">
        <v>21</v>
      </c>
    </row>
    <row r="14" spans="1:13" x14ac:dyDescent="0.35">
      <c r="A14">
        <f>1.047^7</f>
        <v>1.3791984860412765</v>
      </c>
    </row>
    <row r="15" spans="1:13" x14ac:dyDescent="0.35">
      <c r="A1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997-5825-4458-A72C-E6102474C10A}">
  <dimension ref="A1:M13"/>
  <sheetViews>
    <sheetView zoomScale="115" zoomScaleNormal="115" workbookViewId="0">
      <selection activeCell="H3" sqref="H3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5">
        <v>1</v>
      </c>
      <c r="D2" s="35">
        <v>1</v>
      </c>
      <c r="E2" s="35">
        <v>1</v>
      </c>
      <c r="F2" s="35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6">
        <v>1</v>
      </c>
      <c r="D3" s="4">
        <v>1.0489999999999999</v>
      </c>
      <c r="E3" s="4">
        <v>1.0489999999999999</v>
      </c>
      <c r="F3" s="4">
        <v>1.0489999999999999</v>
      </c>
      <c r="G3" s="4">
        <v>1.0489999999999999</v>
      </c>
      <c r="H3" s="4">
        <v>1.0489999999999999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6">
        <v>1</v>
      </c>
      <c r="E4" s="4">
        <v>1.0489999999999999</v>
      </c>
      <c r="F4" s="4">
        <v>1.0489999999999999</v>
      </c>
      <c r="G4" s="4">
        <v>1.0489999999999999</v>
      </c>
      <c r="H4" s="4">
        <v>1.0489999999999999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6">
        <v>1</v>
      </c>
      <c r="F5" s="4">
        <v>1.0489999999999999</v>
      </c>
      <c r="G5" s="4">
        <v>1.0489999999999999</v>
      </c>
      <c r="H5" s="4">
        <v>1.0489999999999999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6">
        <v>1</v>
      </c>
      <c r="G6" s="4">
        <v>1.0489999999999999</v>
      </c>
      <c r="H6" s="4">
        <v>1.0489999999999999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10">
        <v>1</v>
      </c>
      <c r="H7" s="4">
        <v>1.0489999999999999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>
        <f>1.049^7</f>
        <v>1.3977465125824624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activeCell="I31" sqref="I31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6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10">
        <v>1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10">
        <v>1</v>
      </c>
      <c r="E4" s="3">
        <v>0.5</v>
      </c>
      <c r="F4" s="3">
        <v>0.5</v>
      </c>
      <c r="G4" s="3">
        <v>0.5</v>
      </c>
      <c r="H4" s="3">
        <v>0.5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10">
        <v>1</v>
      </c>
      <c r="F5" s="3">
        <v>0.5</v>
      </c>
      <c r="G5" s="3">
        <v>0.5</v>
      </c>
      <c r="H5" s="3">
        <v>0.5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10">
        <v>1</v>
      </c>
      <c r="G6" s="3">
        <v>0.5</v>
      </c>
      <c r="H6" s="3">
        <v>0.5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10">
        <v>1</v>
      </c>
      <c r="H7" s="3">
        <v>0.5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transition_prob</vt:lpstr>
      <vt:lpstr>rr.age1</vt:lpstr>
      <vt:lpstr>rr.age2</vt:lpstr>
      <vt:lpstr>rr.age3</vt:lpstr>
      <vt:lpstr>rr.age4</vt:lpstr>
      <vt:lpstr>rr.sex</vt:lpstr>
      <vt:lpstr>rr.fire</vt:lpstr>
      <vt:lpstr>rr.fire_lag1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2023-11-09T22:46:26Z</dcterms:modified>
</cp:coreProperties>
</file>