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ya\Box\AA_Sigal_Documents\Climate - Health\Modeling\"/>
    </mc:Choice>
  </mc:AlternateContent>
  <xr:revisionPtr revIDLastSave="0" documentId="13_ncr:1_{77FDB17C-A9E6-4DE4-AAF0-992F98C73A26}" xr6:coauthVersionLast="47" xr6:coauthVersionMax="47" xr10:uidLastSave="{00000000-0000-0000-0000-000000000000}"/>
  <bookViews>
    <workbookView xWindow="-110" yWindow="-110" windowWidth="19420" windowHeight="10420" xr2:uid="{9B6F3090-D219-4CD1-9FEE-A2B042DB449C}"/>
  </bookViews>
  <sheets>
    <sheet name="transition_prob" sheetId="1" r:id="rId1"/>
    <sheet name="age_threshold" sheetId="5" r:id="rId2"/>
    <sheet name="rr.age" sheetId="4" r:id="rId3"/>
    <sheet name="rr.sex" sheetId="3" r:id="rId4"/>
    <sheet name="rr.fire" sheetId="2" r:id="rId5"/>
    <sheet name="rr.intervention" sheetId="6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7" l="1"/>
  <c r="E2" i="7"/>
  <c r="D3" i="7"/>
  <c r="E3" i="7"/>
  <c r="K4" i="1" l="1"/>
  <c r="K6" i="1"/>
  <c r="K7" i="1"/>
  <c r="K8" i="1"/>
  <c r="K9" i="1"/>
  <c r="K10" i="1"/>
  <c r="K3" i="1"/>
  <c r="J10" i="1"/>
  <c r="J9" i="1"/>
  <c r="I5" i="1" l="1"/>
  <c r="I3" i="1"/>
  <c r="I4" i="1" l="1"/>
  <c r="J4" i="1" s="1"/>
  <c r="J3" i="1"/>
  <c r="I6" i="1"/>
  <c r="I7" i="1"/>
  <c r="J7" i="1" s="1"/>
  <c r="H5" i="1"/>
  <c r="J5" i="1" s="1"/>
  <c r="K5" i="1" s="1"/>
  <c r="J6" i="1" l="1"/>
  <c r="I8" i="1"/>
  <c r="J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Maya, Sigal</author>
  </authors>
  <commentList>
    <comment ref="G5" authorId="0" shapeId="0" xr:uid="{D9C7D444-6CBE-4EB8-B63A-129D33F09EBC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try a small value e.g. half of original
original: 0.021</t>
        </r>
      </text>
    </comment>
  </commentList>
</comments>
</file>

<file path=xl/sharedStrings.xml><?xml version="1.0" encoding="utf-8"?>
<sst xmlns="http://schemas.openxmlformats.org/spreadsheetml/2006/main" count="145" uniqueCount="29">
  <si>
    <t>Legend:</t>
  </si>
  <si>
    <t>Value by definition</t>
  </si>
  <si>
    <t>Value calculated within model</t>
  </si>
  <si>
    <t>Value from source</t>
  </si>
  <si>
    <t>Value assumed or placeholder</t>
  </si>
  <si>
    <t>Assumption</t>
  </si>
  <si>
    <t>Guide:</t>
  </si>
  <si>
    <t xml:space="preserve">The sheet names will be the name of the array data frame on the z-axis. </t>
  </si>
  <si>
    <t>DO NOT EDIT THE TABLE STRUCTURE IN THE RANGE A1:I9 - THIS IS DIRECTLY PULLED INTO R FOR THE MODEL</t>
  </si>
  <si>
    <t>Can have an OCS-reactive state which will be same with OCS when no fire, but if fire and people enter OCS* state, that will be short term.</t>
  </si>
  <si>
    <t xml:space="preserve">Insert text box, make them same shape as cells. In the box, put something indicative like 1-other boxes. Put the boxes over the zeros. </t>
  </si>
  <si>
    <t>0 - No asthma</t>
  </si>
  <si>
    <t>50 - Death, asthma</t>
  </si>
  <si>
    <t>100 - Death, other cause</t>
  </si>
  <si>
    <t>Sum</t>
  </si>
  <si>
    <t>"stay put"</t>
  </si>
  <si>
    <t>DO NOT EDIT THE TABLE STRUCTURE IN THE RANGE A1:I10 - THIS IS DIRECTLY PULLED INTO R FOR THE MODEL</t>
  </si>
  <si>
    <t>1 - Complete control</t>
  </si>
  <si>
    <t>2 - Well control</t>
  </si>
  <si>
    <t>3 - Somewhat control</t>
  </si>
  <si>
    <t>4 - Poor control</t>
  </si>
  <si>
    <t>5 - No control at all</t>
  </si>
  <si>
    <t>Intervention</t>
  </si>
  <si>
    <t>FIRE RISK</t>
  </si>
  <si>
    <t>ALL RISK</t>
  </si>
  <si>
    <t>With intervention</t>
  </si>
  <si>
    <t>Risk with fire</t>
  </si>
  <si>
    <t>Fire RR</t>
  </si>
  <si>
    <t xml:space="preserve">Risk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</si>
</sst>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0" applyNumberFormat="1"/>
    <xf numFmtId="0" fontId="0" fillId="2" borderId="1" xfId="0" applyFill="1" applyBorder="1"/>
    <xf numFmtId="0" fontId="1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164" fontId="0" fillId="3" borderId="1" xfId="0" applyNumberFormat="1" applyFill="1" applyBorder="1"/>
    <xf numFmtId="0" fontId="0" fillId="2" borderId="0" xfId="0" applyFill="1"/>
    <xf numFmtId="0" fontId="3" fillId="0" borderId="0" xfId="0" applyFont="1"/>
    <xf numFmtId="0" fontId="1" fillId="0" borderId="0" xfId="0" applyFont="1"/>
    <xf numFmtId="0" fontId="0" fillId="4" borderId="1" xfId="0" applyFill="1" applyBorder="1"/>
    <xf numFmtId="0" fontId="0" fillId="4" borderId="0" xfId="0" applyFill="1"/>
    <xf numFmtId="0" fontId="2" fillId="0" borderId="0" xfId="0" applyFont="1"/>
    <xf numFmtId="2" fontId="1" fillId="3" borderId="1" xfId="0" applyNumberFormat="1" applyFont="1" applyFill="1" applyBorder="1"/>
    <xf numFmtId="165" fontId="1" fillId="3" borderId="1" xfId="0" applyNumberFormat="1" applyFont="1" applyFill="1" applyBorder="1"/>
    <xf numFmtId="1" fontId="3" fillId="3" borderId="1" xfId="0" applyNumberFormat="1" applyFont="1" applyFill="1" applyBorder="1"/>
    <xf numFmtId="2" fontId="3" fillId="3" borderId="1" xfId="0" applyNumberFormat="1" applyFont="1" applyFill="1" applyBorder="1"/>
    <xf numFmtId="0" fontId="0" fillId="0" borderId="1" xfId="0" applyFill="1" applyBorder="1"/>
    <xf numFmtId="0" fontId="1" fillId="0" borderId="1" xfId="0" applyFont="1" applyFill="1" applyBorder="1"/>
    <xf numFmtId="166" fontId="0" fillId="0" borderId="0" xfId="0" applyNumberFormat="1"/>
    <xf numFmtId="0" fontId="2" fillId="0" borderId="0" xfId="0" applyFont="1" applyAlignment="1">
      <alignment horizontal="center"/>
    </xf>
    <xf numFmtId="0" fontId="3" fillId="0" borderId="1" xfId="0" applyFont="1" applyFill="1" applyBorder="1"/>
    <xf numFmtId="166" fontId="0" fillId="0" borderId="1" xfId="0" applyNumberFormat="1" applyFill="1" applyBorder="1"/>
    <xf numFmtId="166" fontId="3" fillId="0" borderId="1" xfId="0" applyNumberFormat="1" applyFont="1" applyFill="1" applyBorder="1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29CD-D7CE-45DF-83DF-7AAE57E0BCAE}">
  <dimension ref="A1:M25"/>
  <sheetViews>
    <sheetView tabSelected="1" zoomScale="115" zoomScaleNormal="115" workbookViewId="0">
      <selection activeCell="F4" sqref="F4"/>
    </sheetView>
  </sheetViews>
  <sheetFormatPr defaultRowHeight="14.5" x14ac:dyDescent="0.35"/>
  <cols>
    <col min="1" max="1" width="12.7265625" customWidth="1"/>
    <col min="2" max="9" width="11.90625" customWidth="1"/>
    <col min="10" max="10" width="11.36328125" bestFit="1" customWidth="1"/>
    <col min="11" max="11" width="14.7265625" customWidth="1"/>
    <col min="12" max="13" width="12" bestFit="1" customWidth="1"/>
  </cols>
  <sheetData>
    <row r="1" spans="1:13" s="28" customFormat="1" ht="43.5" x14ac:dyDescent="0.35">
      <c r="B1" s="29" t="s">
        <v>11</v>
      </c>
      <c r="C1" s="29" t="s">
        <v>17</v>
      </c>
      <c r="D1" s="29" t="s">
        <v>18</v>
      </c>
      <c r="E1" s="29" t="s">
        <v>19</v>
      </c>
      <c r="F1" s="29" t="s">
        <v>20</v>
      </c>
      <c r="G1" s="29" t="s">
        <v>21</v>
      </c>
      <c r="H1" s="29" t="s">
        <v>12</v>
      </c>
      <c r="I1" s="29" t="s">
        <v>13</v>
      </c>
      <c r="J1" s="30" t="s">
        <v>14</v>
      </c>
      <c r="K1" s="30" t="s">
        <v>15</v>
      </c>
    </row>
    <row r="2" spans="1:13" x14ac:dyDescent="0.35">
      <c r="A2" s="1"/>
      <c r="B2" s="2">
        <v>0</v>
      </c>
      <c r="C2" s="2">
        <v>1</v>
      </c>
      <c r="D2" s="2">
        <v>21</v>
      </c>
      <c r="E2" s="2">
        <v>22</v>
      </c>
      <c r="F2" s="2">
        <v>212</v>
      </c>
      <c r="G2" s="2">
        <v>223</v>
      </c>
      <c r="H2" s="2">
        <v>50</v>
      </c>
      <c r="I2" s="2">
        <v>100</v>
      </c>
      <c r="J2" s="24"/>
      <c r="L2" s="16" t="s">
        <v>0</v>
      </c>
      <c r="M2" s="11" t="s">
        <v>1</v>
      </c>
    </row>
    <row r="3" spans="1:13" x14ac:dyDescent="0.35">
      <c r="A3" s="29" t="s">
        <v>11</v>
      </c>
      <c r="B3" s="14">
        <v>0</v>
      </c>
      <c r="C3" s="7">
        <v>6.4999999999999997E-4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26">
        <f>1-EXP(-717.3/2600000)</f>
        <v>2.7584656272361396E-4</v>
      </c>
      <c r="J3" s="23">
        <f>SUM(B3:I3)</f>
        <v>9.2584656272361393E-4</v>
      </c>
      <c r="K3" s="23">
        <f>1-J3</f>
        <v>0.99907415343727635</v>
      </c>
      <c r="M3" s="15" t="s">
        <v>2</v>
      </c>
    </row>
    <row r="4" spans="1:13" ht="29" x14ac:dyDescent="0.35">
      <c r="A4" s="29" t="s">
        <v>17</v>
      </c>
      <c r="B4" s="4">
        <v>0</v>
      </c>
      <c r="C4" s="14">
        <v>0</v>
      </c>
      <c r="D4" s="1">
        <v>5.7500000000000002E-2</v>
      </c>
      <c r="E4" s="1">
        <v>4.8199999999999996E-3</v>
      </c>
      <c r="F4" s="1">
        <v>4.0000000000000002E-4</v>
      </c>
      <c r="G4" s="1">
        <v>4.6049999999999997E-3</v>
      </c>
      <c r="H4" s="1">
        <v>0</v>
      </c>
      <c r="I4" s="26">
        <f>I3</f>
        <v>2.7584656272361396E-4</v>
      </c>
      <c r="J4" s="23">
        <f t="shared" ref="J4:J9" si="0">SUM(B4:I4)</f>
        <v>6.760084656272361E-2</v>
      </c>
      <c r="K4" s="23">
        <f t="shared" ref="K4:K10" si="1">1-J4</f>
        <v>0.93239915343727642</v>
      </c>
      <c r="M4" s="12" t="s">
        <v>3</v>
      </c>
    </row>
    <row r="5" spans="1:13" ht="29" x14ac:dyDescent="0.35">
      <c r="A5" s="29" t="s">
        <v>18</v>
      </c>
      <c r="B5" s="4">
        <v>0</v>
      </c>
      <c r="C5" s="8">
        <v>0.65649999999999997</v>
      </c>
      <c r="D5" s="14">
        <v>0</v>
      </c>
      <c r="E5" s="8">
        <v>1.01E-2</v>
      </c>
      <c r="F5" s="9">
        <v>1.01E-2</v>
      </c>
      <c r="G5" s="7">
        <v>0.01</v>
      </c>
      <c r="H5" s="10">
        <f>(0.000019+0.000015)/2</f>
        <v>1.7E-5</v>
      </c>
      <c r="I5" s="26">
        <f>1-EXP(-716.5/2600000)</f>
        <v>2.7553895524445871E-4</v>
      </c>
      <c r="J5" s="23">
        <f t="shared" si="0"/>
        <v>0.68699253895524448</v>
      </c>
      <c r="K5" s="23">
        <f t="shared" si="1"/>
        <v>0.31300746104475552</v>
      </c>
      <c r="M5" s="13" t="s">
        <v>5</v>
      </c>
    </row>
    <row r="6" spans="1:13" ht="29" x14ac:dyDescent="0.35">
      <c r="A6" s="29" t="s">
        <v>19</v>
      </c>
      <c r="B6" s="4">
        <v>0</v>
      </c>
      <c r="C6" s="22">
        <v>0.97</v>
      </c>
      <c r="D6" s="6">
        <v>0</v>
      </c>
      <c r="E6" s="14">
        <v>0</v>
      </c>
      <c r="F6" s="5">
        <v>0</v>
      </c>
      <c r="G6" s="6">
        <v>0</v>
      </c>
      <c r="H6" s="6">
        <v>0</v>
      </c>
      <c r="I6" s="27">
        <f>I3</f>
        <v>2.7584656272361396E-4</v>
      </c>
      <c r="J6" s="23">
        <f t="shared" si="0"/>
        <v>0.97027584656272359</v>
      </c>
      <c r="K6" s="23">
        <f t="shared" si="1"/>
        <v>2.9724153437276413E-2</v>
      </c>
    </row>
    <row r="7" spans="1:13" ht="29" x14ac:dyDescent="0.35">
      <c r="A7" s="29" t="s">
        <v>20</v>
      </c>
      <c r="B7" s="4">
        <v>0</v>
      </c>
      <c r="C7" s="22">
        <v>0.97</v>
      </c>
      <c r="D7" s="9">
        <v>0</v>
      </c>
      <c r="E7" s="9">
        <v>0</v>
      </c>
      <c r="F7" s="14">
        <v>0</v>
      </c>
      <c r="G7" s="9">
        <v>0</v>
      </c>
      <c r="H7" s="7">
        <v>1.1400000000000001E-4</v>
      </c>
      <c r="I7" s="27">
        <f>I5</f>
        <v>2.7553895524445871E-4</v>
      </c>
      <c r="J7" s="23">
        <f t="shared" si="0"/>
        <v>0.97038953895524438</v>
      </c>
      <c r="K7" s="23">
        <f t="shared" si="1"/>
        <v>2.961046104475562E-2</v>
      </c>
    </row>
    <row r="8" spans="1:13" ht="29" x14ac:dyDescent="0.35">
      <c r="A8" s="29" t="s">
        <v>21</v>
      </c>
      <c r="B8" s="4">
        <v>0</v>
      </c>
      <c r="C8" s="25">
        <v>0.38869999999999999</v>
      </c>
      <c r="D8" s="6">
        <v>0.23269400000000001</v>
      </c>
      <c r="E8" s="5">
        <v>0</v>
      </c>
      <c r="F8" s="5">
        <v>0</v>
      </c>
      <c r="G8" s="14">
        <v>0</v>
      </c>
      <c r="H8" s="6">
        <v>1E-4</v>
      </c>
      <c r="I8" s="27">
        <f>I6</f>
        <v>2.7584656272361396E-4</v>
      </c>
      <c r="J8" s="23">
        <f t="shared" si="0"/>
        <v>0.6217698465627236</v>
      </c>
      <c r="K8" s="23">
        <f t="shared" si="1"/>
        <v>0.3782301534372764</v>
      </c>
    </row>
    <row r="9" spans="1:13" ht="29" x14ac:dyDescent="0.35">
      <c r="A9" s="29" t="s">
        <v>12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23">
        <f t="shared" si="0"/>
        <v>1</v>
      </c>
      <c r="K9" s="23">
        <f t="shared" si="1"/>
        <v>0</v>
      </c>
    </row>
    <row r="10" spans="1:13" ht="29" x14ac:dyDescent="0.35">
      <c r="A10" s="29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1</v>
      </c>
      <c r="J10" s="23">
        <f>SUM(B10:I10)</f>
        <v>1</v>
      </c>
      <c r="K10" s="23">
        <f t="shared" si="1"/>
        <v>0</v>
      </c>
    </row>
    <row r="13" spans="1:13" x14ac:dyDescent="0.35">
      <c r="A13" s="16" t="s">
        <v>16</v>
      </c>
    </row>
    <row r="14" spans="1:13" x14ac:dyDescent="0.35">
      <c r="A14" t="s">
        <v>10</v>
      </c>
      <c r="M14" s="3"/>
    </row>
    <row r="15" spans="1:13" x14ac:dyDescent="0.35">
      <c r="M15" s="3"/>
    </row>
    <row r="21" spans="1:1" x14ac:dyDescent="0.35">
      <c r="A21" t="s">
        <v>6</v>
      </c>
    </row>
    <row r="22" spans="1:1" x14ac:dyDescent="0.35">
      <c r="A22" t="s">
        <v>7</v>
      </c>
    </row>
    <row r="25" spans="1:1" x14ac:dyDescent="0.35">
      <c r="A25" t="s">
        <v>9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26E5-69A8-44D2-8549-2CF52401B436}">
  <dimension ref="A1:M13"/>
  <sheetViews>
    <sheetView workbookViewId="0">
      <selection activeCell="B1" sqref="B1:I1"/>
    </sheetView>
  </sheetViews>
  <sheetFormatPr defaultRowHeight="14.5" x14ac:dyDescent="0.35"/>
  <cols>
    <col min="8" max="8" width="8.7265625" customWidth="1"/>
  </cols>
  <sheetData>
    <row r="1" spans="1:13" ht="58" x14ac:dyDescent="0.35">
      <c r="A1" s="28"/>
      <c r="B1" s="29" t="s">
        <v>11</v>
      </c>
      <c r="C1" s="29" t="s">
        <v>17</v>
      </c>
      <c r="D1" s="29" t="s">
        <v>18</v>
      </c>
      <c r="E1" s="29" t="s">
        <v>19</v>
      </c>
      <c r="F1" s="29" t="s">
        <v>20</v>
      </c>
      <c r="G1" s="29" t="s">
        <v>21</v>
      </c>
      <c r="H1" s="29" t="s">
        <v>12</v>
      </c>
      <c r="I1" s="29" t="s">
        <v>13</v>
      </c>
    </row>
    <row r="2" spans="1:13" x14ac:dyDescent="0.35">
      <c r="A2" s="1"/>
      <c r="B2" s="2">
        <v>0</v>
      </c>
      <c r="C2" s="2">
        <v>1</v>
      </c>
      <c r="D2" s="2">
        <v>21</v>
      </c>
      <c r="E2" s="2">
        <v>22</v>
      </c>
      <c r="F2" s="2">
        <v>212</v>
      </c>
      <c r="G2" s="2">
        <v>223</v>
      </c>
      <c r="H2" s="2">
        <v>50</v>
      </c>
      <c r="I2" s="2">
        <v>100</v>
      </c>
      <c r="L2" s="16" t="s">
        <v>0</v>
      </c>
      <c r="M2" s="11" t="s">
        <v>1</v>
      </c>
    </row>
    <row r="3" spans="1:13" ht="29" x14ac:dyDescent="0.35">
      <c r="A3" s="29" t="s">
        <v>11</v>
      </c>
      <c r="B3" s="14">
        <v>0</v>
      </c>
      <c r="C3" s="9">
        <v>200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21">
        <v>0</v>
      </c>
      <c r="M3" s="15" t="s">
        <v>2</v>
      </c>
    </row>
    <row r="4" spans="1:13" ht="43.5" x14ac:dyDescent="0.35">
      <c r="A4" s="29" t="s">
        <v>17</v>
      </c>
      <c r="B4" s="4">
        <v>0</v>
      </c>
      <c r="C4" s="14">
        <v>0</v>
      </c>
      <c r="D4" s="5">
        <v>200</v>
      </c>
      <c r="E4" s="9">
        <v>200</v>
      </c>
      <c r="F4" s="9">
        <v>200</v>
      </c>
      <c r="G4" s="9">
        <v>200</v>
      </c>
      <c r="H4" s="9">
        <v>200</v>
      </c>
      <c r="I4" s="21">
        <v>0</v>
      </c>
      <c r="M4" s="12" t="s">
        <v>3</v>
      </c>
    </row>
    <row r="5" spans="1:13" ht="29" x14ac:dyDescent="0.35">
      <c r="A5" s="29" t="s">
        <v>18</v>
      </c>
      <c r="B5" s="4">
        <v>0</v>
      </c>
      <c r="C5" s="9">
        <v>200</v>
      </c>
      <c r="D5" s="14">
        <v>0</v>
      </c>
      <c r="E5" s="9">
        <v>200</v>
      </c>
      <c r="F5" s="9">
        <v>200</v>
      </c>
      <c r="G5" s="9">
        <v>200</v>
      </c>
      <c r="H5" s="19">
        <v>45</v>
      </c>
      <c r="I5" s="21">
        <v>0</v>
      </c>
      <c r="M5" s="13" t="s">
        <v>4</v>
      </c>
    </row>
    <row r="6" spans="1:13" ht="58" x14ac:dyDescent="0.35">
      <c r="A6" s="29" t="s">
        <v>19</v>
      </c>
      <c r="B6" s="4">
        <v>0</v>
      </c>
      <c r="C6" s="9">
        <v>200</v>
      </c>
      <c r="D6" s="9">
        <v>200</v>
      </c>
      <c r="E6" s="14">
        <v>0</v>
      </c>
      <c r="F6" s="9">
        <v>200</v>
      </c>
      <c r="G6" s="9">
        <v>200</v>
      </c>
      <c r="H6" s="9">
        <v>200</v>
      </c>
      <c r="I6" s="21">
        <v>0</v>
      </c>
    </row>
    <row r="7" spans="1:13" ht="29" x14ac:dyDescent="0.35">
      <c r="A7" s="29" t="s">
        <v>20</v>
      </c>
      <c r="B7" s="4">
        <v>0</v>
      </c>
      <c r="C7" s="9">
        <v>200</v>
      </c>
      <c r="D7" s="9">
        <v>200</v>
      </c>
      <c r="E7" s="9">
        <v>200</v>
      </c>
      <c r="F7" s="14">
        <v>0</v>
      </c>
      <c r="G7" s="9">
        <v>200</v>
      </c>
      <c r="H7" s="7">
        <v>45</v>
      </c>
      <c r="I7" s="21">
        <v>0</v>
      </c>
    </row>
    <row r="8" spans="1:13" ht="43.5" x14ac:dyDescent="0.35">
      <c r="A8" s="29" t="s">
        <v>21</v>
      </c>
      <c r="B8" s="4">
        <v>0</v>
      </c>
      <c r="C8" s="9">
        <v>200</v>
      </c>
      <c r="D8" s="9">
        <v>200</v>
      </c>
      <c r="E8" s="9">
        <v>200</v>
      </c>
      <c r="F8" s="9">
        <v>200</v>
      </c>
      <c r="G8" s="14">
        <v>0</v>
      </c>
      <c r="H8" s="9">
        <v>200</v>
      </c>
      <c r="I8" s="21">
        <v>0</v>
      </c>
    </row>
    <row r="9" spans="1:13" ht="43.5" x14ac:dyDescent="0.35">
      <c r="A9" s="29" t="s">
        <v>12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</row>
    <row r="10" spans="1:13" ht="58" x14ac:dyDescent="0.35">
      <c r="A10" s="29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</row>
    <row r="13" spans="1:13" x14ac:dyDescent="0.35">
      <c r="A13" s="16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7C6-0B0D-4D3A-9EE6-D6B7E34231B1}">
  <dimension ref="A1:M13"/>
  <sheetViews>
    <sheetView workbookViewId="0">
      <selection activeCell="B1" sqref="B1:I1"/>
    </sheetView>
  </sheetViews>
  <sheetFormatPr defaultRowHeight="14.5" x14ac:dyDescent="0.35"/>
  <cols>
    <col min="8" max="8" width="9.26953125" customWidth="1"/>
  </cols>
  <sheetData>
    <row r="1" spans="1:13" ht="58" x14ac:dyDescent="0.35">
      <c r="A1" s="28"/>
      <c r="B1" s="29" t="s">
        <v>11</v>
      </c>
      <c r="C1" s="29" t="s">
        <v>17</v>
      </c>
      <c r="D1" s="29" t="s">
        <v>18</v>
      </c>
      <c r="E1" s="29" t="s">
        <v>19</v>
      </c>
      <c r="F1" s="29" t="s">
        <v>20</v>
      </c>
      <c r="G1" s="29" t="s">
        <v>21</v>
      </c>
      <c r="H1" s="29" t="s">
        <v>12</v>
      </c>
      <c r="I1" s="29" t="s">
        <v>13</v>
      </c>
    </row>
    <row r="2" spans="1:13" x14ac:dyDescent="0.35">
      <c r="A2" s="1"/>
      <c r="B2" s="2">
        <v>0</v>
      </c>
      <c r="C2" s="2">
        <v>1</v>
      </c>
      <c r="D2" s="2">
        <v>21</v>
      </c>
      <c r="E2" s="2">
        <v>22</v>
      </c>
      <c r="F2" s="2">
        <v>212</v>
      </c>
      <c r="G2" s="2">
        <v>223</v>
      </c>
      <c r="H2" s="2">
        <v>50</v>
      </c>
      <c r="I2" s="2">
        <v>100</v>
      </c>
      <c r="L2" s="16" t="s">
        <v>0</v>
      </c>
      <c r="M2" s="11" t="s">
        <v>1</v>
      </c>
    </row>
    <row r="3" spans="1:13" ht="29" x14ac:dyDescent="0.35">
      <c r="A3" s="29" t="s">
        <v>11</v>
      </c>
      <c r="B3" s="14">
        <v>1</v>
      </c>
      <c r="C3" s="9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21">
        <v>1</v>
      </c>
      <c r="M3" s="15" t="s">
        <v>2</v>
      </c>
    </row>
    <row r="4" spans="1:13" ht="43.5" x14ac:dyDescent="0.35">
      <c r="A4" s="29" t="s">
        <v>17</v>
      </c>
      <c r="B4" s="4">
        <v>1</v>
      </c>
      <c r="C4" s="14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21">
        <v>1</v>
      </c>
      <c r="M4" s="12" t="s">
        <v>3</v>
      </c>
    </row>
    <row r="5" spans="1:13" ht="29" x14ac:dyDescent="0.35">
      <c r="A5" s="29" t="s">
        <v>18</v>
      </c>
      <c r="B5" s="4">
        <v>1</v>
      </c>
      <c r="C5" s="9">
        <v>1</v>
      </c>
      <c r="D5" s="14">
        <v>1</v>
      </c>
      <c r="E5" s="9">
        <v>1</v>
      </c>
      <c r="F5" s="9">
        <v>1</v>
      </c>
      <c r="G5" s="9">
        <v>1</v>
      </c>
      <c r="H5" s="20">
        <v>1</v>
      </c>
      <c r="I5" s="21">
        <v>1</v>
      </c>
      <c r="M5" s="13" t="s">
        <v>4</v>
      </c>
    </row>
    <row r="6" spans="1:13" ht="58" x14ac:dyDescent="0.35">
      <c r="A6" s="29" t="s">
        <v>19</v>
      </c>
      <c r="B6" s="4">
        <v>1</v>
      </c>
      <c r="C6" s="5">
        <v>1</v>
      </c>
      <c r="D6" s="5">
        <v>1</v>
      </c>
      <c r="E6" s="14">
        <v>1</v>
      </c>
      <c r="F6" s="5">
        <v>1</v>
      </c>
      <c r="G6" s="5">
        <v>1</v>
      </c>
      <c r="H6" s="5">
        <v>1</v>
      </c>
      <c r="I6" s="21">
        <v>1</v>
      </c>
    </row>
    <row r="7" spans="1:13" ht="29" x14ac:dyDescent="0.35">
      <c r="A7" s="29" t="s">
        <v>20</v>
      </c>
      <c r="B7" s="4">
        <v>1</v>
      </c>
      <c r="C7" s="9">
        <v>1</v>
      </c>
      <c r="D7" s="9">
        <v>1</v>
      </c>
      <c r="E7" s="9">
        <v>1</v>
      </c>
      <c r="F7" s="14">
        <v>1</v>
      </c>
      <c r="G7" s="9">
        <v>1</v>
      </c>
      <c r="H7" s="20">
        <v>1</v>
      </c>
      <c r="I7" s="21">
        <v>1</v>
      </c>
    </row>
    <row r="8" spans="1:13" ht="43.5" x14ac:dyDescent="0.35">
      <c r="A8" s="29" t="s">
        <v>21</v>
      </c>
      <c r="B8" s="4">
        <v>1</v>
      </c>
      <c r="C8" s="5">
        <v>1</v>
      </c>
      <c r="D8" s="5">
        <v>1</v>
      </c>
      <c r="E8" s="5">
        <v>1</v>
      </c>
      <c r="F8" s="5">
        <v>1</v>
      </c>
      <c r="G8" s="14">
        <v>1</v>
      </c>
      <c r="H8" s="5">
        <v>1</v>
      </c>
      <c r="I8" s="21">
        <v>1</v>
      </c>
    </row>
    <row r="9" spans="1:13" ht="43.5" x14ac:dyDescent="0.35">
      <c r="A9" s="29" t="s">
        <v>12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</row>
    <row r="10" spans="1:13" ht="58" x14ac:dyDescent="0.35">
      <c r="A10" s="29" t="s">
        <v>13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</row>
    <row r="13" spans="1:13" x14ac:dyDescent="0.35">
      <c r="A13" s="16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BFE2-9267-4BC9-B002-5CFB67FFF650}">
  <dimension ref="A1:M13"/>
  <sheetViews>
    <sheetView workbookViewId="0">
      <selection activeCell="B1" sqref="B1:I1"/>
    </sheetView>
  </sheetViews>
  <sheetFormatPr defaultRowHeight="14.5" x14ac:dyDescent="0.35"/>
  <sheetData>
    <row r="1" spans="1:13" ht="58" x14ac:dyDescent="0.35">
      <c r="A1" s="28"/>
      <c r="B1" s="29" t="s">
        <v>11</v>
      </c>
      <c r="C1" s="29" t="s">
        <v>17</v>
      </c>
      <c r="D1" s="29" t="s">
        <v>18</v>
      </c>
      <c r="E1" s="29" t="s">
        <v>19</v>
      </c>
      <c r="F1" s="29" t="s">
        <v>20</v>
      </c>
      <c r="G1" s="29" t="s">
        <v>21</v>
      </c>
      <c r="H1" s="29" t="s">
        <v>12</v>
      </c>
      <c r="I1" s="29" t="s">
        <v>13</v>
      </c>
    </row>
    <row r="2" spans="1:13" x14ac:dyDescent="0.35">
      <c r="A2" s="1"/>
      <c r="B2" s="2">
        <v>0</v>
      </c>
      <c r="C2" s="2">
        <v>1</v>
      </c>
      <c r="D2" s="2">
        <v>21</v>
      </c>
      <c r="E2" s="2">
        <v>22</v>
      </c>
      <c r="F2" s="2">
        <v>212</v>
      </c>
      <c r="G2" s="2">
        <v>223</v>
      </c>
      <c r="H2" s="2">
        <v>50</v>
      </c>
      <c r="I2" s="2">
        <v>100</v>
      </c>
      <c r="L2" s="16" t="s">
        <v>0</v>
      </c>
      <c r="M2" s="11" t="s">
        <v>1</v>
      </c>
    </row>
    <row r="3" spans="1:13" ht="29" x14ac:dyDescent="0.35">
      <c r="A3" s="29" t="s">
        <v>11</v>
      </c>
      <c r="B3" s="14">
        <v>1</v>
      </c>
      <c r="C3" s="7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21">
        <v>1</v>
      </c>
      <c r="M3" s="15" t="s">
        <v>2</v>
      </c>
    </row>
    <row r="4" spans="1:13" ht="43.5" x14ac:dyDescent="0.35">
      <c r="A4" s="29" t="s">
        <v>17</v>
      </c>
      <c r="B4" s="4">
        <v>1</v>
      </c>
      <c r="C4" s="14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21">
        <v>1</v>
      </c>
      <c r="M4" s="12" t="s">
        <v>3</v>
      </c>
    </row>
    <row r="5" spans="1:13" ht="29" x14ac:dyDescent="0.35">
      <c r="A5" s="29" t="s">
        <v>18</v>
      </c>
      <c r="B5" s="4">
        <v>1</v>
      </c>
      <c r="C5" s="9">
        <v>1</v>
      </c>
      <c r="D5" s="14">
        <v>1</v>
      </c>
      <c r="E5" s="9">
        <v>1</v>
      </c>
      <c r="F5" s="9">
        <v>1</v>
      </c>
      <c r="G5" s="9">
        <v>1</v>
      </c>
      <c r="H5" s="18">
        <v>1</v>
      </c>
      <c r="I5" s="21">
        <v>1</v>
      </c>
      <c r="M5" s="13" t="s">
        <v>4</v>
      </c>
    </row>
    <row r="6" spans="1:13" ht="58" x14ac:dyDescent="0.35">
      <c r="A6" s="29" t="s">
        <v>19</v>
      </c>
      <c r="B6" s="4">
        <v>1</v>
      </c>
      <c r="C6" s="5">
        <v>1</v>
      </c>
      <c r="D6" s="5">
        <v>1</v>
      </c>
      <c r="E6" s="14">
        <v>1</v>
      </c>
      <c r="F6" s="5">
        <v>1</v>
      </c>
      <c r="G6" s="5">
        <v>1</v>
      </c>
      <c r="H6" s="5">
        <v>1</v>
      </c>
      <c r="I6" s="21">
        <v>1</v>
      </c>
    </row>
    <row r="7" spans="1:13" ht="29" x14ac:dyDescent="0.35">
      <c r="A7" s="29" t="s">
        <v>20</v>
      </c>
      <c r="B7" s="4">
        <v>1</v>
      </c>
      <c r="C7" s="9">
        <v>1</v>
      </c>
      <c r="D7" s="9">
        <v>1</v>
      </c>
      <c r="E7" s="9">
        <v>1</v>
      </c>
      <c r="F7" s="14">
        <v>1</v>
      </c>
      <c r="G7" s="9">
        <v>1</v>
      </c>
      <c r="H7" s="9">
        <v>1</v>
      </c>
      <c r="I7" s="21">
        <v>1</v>
      </c>
    </row>
    <row r="8" spans="1:13" ht="43.5" x14ac:dyDescent="0.35">
      <c r="A8" s="29" t="s">
        <v>21</v>
      </c>
      <c r="B8" s="4">
        <v>1</v>
      </c>
      <c r="C8" s="5">
        <v>1</v>
      </c>
      <c r="D8" s="5">
        <v>1</v>
      </c>
      <c r="E8" s="5">
        <v>1</v>
      </c>
      <c r="F8" s="5">
        <v>1</v>
      </c>
      <c r="G8" s="14">
        <v>1</v>
      </c>
      <c r="H8" s="5">
        <v>1</v>
      </c>
      <c r="I8" s="21">
        <v>1</v>
      </c>
    </row>
    <row r="9" spans="1:13" ht="43.5" x14ac:dyDescent="0.35">
      <c r="A9" s="29" t="s">
        <v>12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</row>
    <row r="10" spans="1:13" ht="58" x14ac:dyDescent="0.35">
      <c r="A10" s="29" t="s">
        <v>13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</row>
    <row r="13" spans="1:13" x14ac:dyDescent="0.35">
      <c r="A13" s="16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F93B-51D0-48C7-BB23-B285BD987C91}">
  <dimension ref="A1:M13"/>
  <sheetViews>
    <sheetView zoomScale="130" zoomScaleNormal="130" workbookViewId="0">
      <selection activeCell="B1" sqref="B1:I1"/>
    </sheetView>
  </sheetViews>
  <sheetFormatPr defaultRowHeight="14.5" x14ac:dyDescent="0.35"/>
  <sheetData>
    <row r="1" spans="1:13" ht="58" x14ac:dyDescent="0.35">
      <c r="A1" s="28"/>
      <c r="B1" s="29" t="s">
        <v>11</v>
      </c>
      <c r="C1" s="29" t="s">
        <v>17</v>
      </c>
      <c r="D1" s="29" t="s">
        <v>18</v>
      </c>
      <c r="E1" s="29" t="s">
        <v>19</v>
      </c>
      <c r="F1" s="29" t="s">
        <v>20</v>
      </c>
      <c r="G1" s="29" t="s">
        <v>21</v>
      </c>
      <c r="H1" s="29" t="s">
        <v>12</v>
      </c>
      <c r="I1" s="29" t="s">
        <v>13</v>
      </c>
    </row>
    <row r="2" spans="1:13" x14ac:dyDescent="0.35">
      <c r="A2" s="1"/>
      <c r="B2" s="2">
        <v>0</v>
      </c>
      <c r="C2" s="2">
        <v>1</v>
      </c>
      <c r="D2" s="2">
        <v>21</v>
      </c>
      <c r="E2" s="2">
        <v>22</v>
      </c>
      <c r="F2" s="2">
        <v>212</v>
      </c>
      <c r="G2" s="2">
        <v>223</v>
      </c>
      <c r="H2" s="2">
        <v>50</v>
      </c>
      <c r="I2" s="2">
        <v>100</v>
      </c>
      <c r="L2" s="16" t="s">
        <v>0</v>
      </c>
      <c r="M2" s="11" t="s">
        <v>1</v>
      </c>
    </row>
    <row r="3" spans="1:13" ht="29" x14ac:dyDescent="0.35">
      <c r="A3" s="29" t="s">
        <v>11</v>
      </c>
      <c r="B3" s="14">
        <v>1</v>
      </c>
      <c r="C3" s="9">
        <v>2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21">
        <v>1</v>
      </c>
      <c r="M3" s="15" t="s">
        <v>2</v>
      </c>
    </row>
    <row r="4" spans="1:13" ht="43.5" x14ac:dyDescent="0.35">
      <c r="A4" s="29" t="s">
        <v>17</v>
      </c>
      <c r="B4" s="4">
        <v>1</v>
      </c>
      <c r="C4" s="14">
        <v>1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21">
        <v>1</v>
      </c>
      <c r="M4" s="12" t="s">
        <v>3</v>
      </c>
    </row>
    <row r="5" spans="1:13" ht="29" x14ac:dyDescent="0.35">
      <c r="A5" s="29" t="s">
        <v>18</v>
      </c>
      <c r="B5" s="4">
        <v>1</v>
      </c>
      <c r="C5" s="9">
        <v>1</v>
      </c>
      <c r="D5" s="14">
        <v>1</v>
      </c>
      <c r="E5" s="9">
        <v>2</v>
      </c>
      <c r="F5" s="9">
        <v>2</v>
      </c>
      <c r="G5" s="9">
        <v>2</v>
      </c>
      <c r="H5" s="17">
        <v>2</v>
      </c>
      <c r="I5" s="21">
        <v>1</v>
      </c>
      <c r="M5" s="13" t="s">
        <v>4</v>
      </c>
    </row>
    <row r="6" spans="1:13" ht="58" x14ac:dyDescent="0.35">
      <c r="A6" s="29" t="s">
        <v>19</v>
      </c>
      <c r="B6" s="4">
        <v>1</v>
      </c>
      <c r="C6" s="5">
        <v>1</v>
      </c>
      <c r="D6" s="5">
        <v>1</v>
      </c>
      <c r="E6" s="14">
        <v>1</v>
      </c>
      <c r="F6" s="5">
        <v>2</v>
      </c>
      <c r="G6" s="5">
        <v>2</v>
      </c>
      <c r="H6" s="5">
        <v>2</v>
      </c>
      <c r="I6" s="21">
        <v>1</v>
      </c>
    </row>
    <row r="7" spans="1:13" ht="29" x14ac:dyDescent="0.35">
      <c r="A7" s="29" t="s">
        <v>20</v>
      </c>
      <c r="B7" s="4">
        <v>1</v>
      </c>
      <c r="C7" s="9">
        <v>1</v>
      </c>
      <c r="D7" s="9">
        <v>1</v>
      </c>
      <c r="E7" s="9">
        <v>1</v>
      </c>
      <c r="F7" s="14">
        <v>1</v>
      </c>
      <c r="G7" s="9">
        <v>2</v>
      </c>
      <c r="H7" s="9">
        <v>2</v>
      </c>
      <c r="I7" s="21">
        <v>1</v>
      </c>
    </row>
    <row r="8" spans="1:13" ht="43.5" x14ac:dyDescent="0.35">
      <c r="A8" s="29" t="s">
        <v>21</v>
      </c>
      <c r="B8" s="4">
        <v>1</v>
      </c>
      <c r="C8" s="5">
        <v>1</v>
      </c>
      <c r="D8" s="5">
        <v>1</v>
      </c>
      <c r="E8" s="5">
        <v>1</v>
      </c>
      <c r="F8" s="5">
        <v>1</v>
      </c>
      <c r="G8" s="14">
        <v>1</v>
      </c>
      <c r="H8" s="5">
        <v>2</v>
      </c>
      <c r="I8" s="21">
        <v>1</v>
      </c>
    </row>
    <row r="9" spans="1:13" ht="43.5" x14ac:dyDescent="0.35">
      <c r="A9" s="29" t="s">
        <v>12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</row>
    <row r="10" spans="1:13" ht="58" x14ac:dyDescent="0.35">
      <c r="A10" s="29" t="s">
        <v>13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</row>
    <row r="13" spans="1:13" x14ac:dyDescent="0.35">
      <c r="A13" s="16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D5AB-81A0-43ED-973C-D60469A17FBC}">
  <dimension ref="A1:M13"/>
  <sheetViews>
    <sheetView workbookViewId="0">
      <selection activeCell="H4" sqref="H4"/>
    </sheetView>
  </sheetViews>
  <sheetFormatPr defaultRowHeight="14.5" x14ac:dyDescent="0.35"/>
  <sheetData>
    <row r="1" spans="1:13" ht="58" x14ac:dyDescent="0.35">
      <c r="A1" s="28"/>
      <c r="B1" s="29" t="s">
        <v>11</v>
      </c>
      <c r="C1" s="29" t="s">
        <v>17</v>
      </c>
      <c r="D1" s="29" t="s">
        <v>18</v>
      </c>
      <c r="E1" s="29" t="s">
        <v>19</v>
      </c>
      <c r="F1" s="29" t="s">
        <v>20</v>
      </c>
      <c r="G1" s="29" t="s">
        <v>21</v>
      </c>
      <c r="H1" s="29" t="s">
        <v>12</v>
      </c>
      <c r="I1" s="29" t="s">
        <v>13</v>
      </c>
    </row>
    <row r="2" spans="1:13" x14ac:dyDescent="0.35">
      <c r="A2" s="1"/>
      <c r="B2" s="2">
        <v>0</v>
      </c>
      <c r="C2" s="2">
        <v>1</v>
      </c>
      <c r="D2" s="2">
        <v>21</v>
      </c>
      <c r="E2" s="2">
        <v>22</v>
      </c>
      <c r="F2" s="2">
        <v>212</v>
      </c>
      <c r="G2" s="2">
        <v>223</v>
      </c>
      <c r="H2" s="2">
        <v>50</v>
      </c>
      <c r="I2" s="2">
        <v>100</v>
      </c>
      <c r="L2" s="16" t="s">
        <v>0</v>
      </c>
      <c r="M2" s="11" t="s">
        <v>1</v>
      </c>
    </row>
    <row r="3" spans="1:13" ht="29" x14ac:dyDescent="0.35">
      <c r="A3" s="29" t="s">
        <v>11</v>
      </c>
      <c r="B3" s="14">
        <v>1</v>
      </c>
      <c r="C3" s="9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21">
        <v>1</v>
      </c>
      <c r="M3" s="15" t="s">
        <v>2</v>
      </c>
    </row>
    <row r="4" spans="1:13" ht="43.5" x14ac:dyDescent="0.35">
      <c r="A4" s="29" t="s">
        <v>17</v>
      </c>
      <c r="B4" s="4">
        <v>1</v>
      </c>
      <c r="C4" s="14">
        <v>1</v>
      </c>
      <c r="D4" s="5">
        <v>0.2</v>
      </c>
      <c r="E4" s="5">
        <v>0.2</v>
      </c>
      <c r="F4" s="5">
        <v>0.2</v>
      </c>
      <c r="G4" s="5">
        <v>0.2</v>
      </c>
      <c r="H4" s="5">
        <v>0.2</v>
      </c>
      <c r="I4" s="21">
        <v>1</v>
      </c>
      <c r="M4" s="12" t="s">
        <v>3</v>
      </c>
    </row>
    <row r="5" spans="1:13" ht="29" x14ac:dyDescent="0.35">
      <c r="A5" s="29" t="s">
        <v>18</v>
      </c>
      <c r="B5" s="4">
        <v>1</v>
      </c>
      <c r="C5" s="9">
        <v>1</v>
      </c>
      <c r="D5" s="14">
        <v>1</v>
      </c>
      <c r="E5" s="9">
        <v>0.2</v>
      </c>
      <c r="F5" s="9">
        <v>0.2</v>
      </c>
      <c r="G5" s="9">
        <v>0.2</v>
      </c>
      <c r="H5" s="17">
        <v>0.2</v>
      </c>
      <c r="I5" s="21">
        <v>1</v>
      </c>
      <c r="M5" s="13" t="s">
        <v>4</v>
      </c>
    </row>
    <row r="6" spans="1:13" ht="58" x14ac:dyDescent="0.35">
      <c r="A6" s="29" t="s">
        <v>19</v>
      </c>
      <c r="B6" s="4">
        <v>1</v>
      </c>
      <c r="C6" s="5">
        <v>1</v>
      </c>
      <c r="D6" s="5">
        <v>1</v>
      </c>
      <c r="E6" s="14">
        <v>1</v>
      </c>
      <c r="F6" s="5">
        <v>0.2</v>
      </c>
      <c r="G6" s="5">
        <v>0.2</v>
      </c>
      <c r="H6" s="5">
        <v>0.2</v>
      </c>
      <c r="I6" s="21">
        <v>1</v>
      </c>
    </row>
    <row r="7" spans="1:13" ht="29" x14ac:dyDescent="0.35">
      <c r="A7" s="29" t="s">
        <v>20</v>
      </c>
      <c r="B7" s="4">
        <v>1</v>
      </c>
      <c r="C7" s="9">
        <v>1</v>
      </c>
      <c r="D7" s="9">
        <v>1</v>
      </c>
      <c r="E7" s="9">
        <v>1</v>
      </c>
      <c r="F7" s="14">
        <v>1</v>
      </c>
      <c r="G7" s="9">
        <v>0.2</v>
      </c>
      <c r="H7" s="9">
        <v>0.2</v>
      </c>
      <c r="I7" s="21">
        <v>1</v>
      </c>
    </row>
    <row r="8" spans="1:13" ht="43.5" x14ac:dyDescent="0.35">
      <c r="A8" s="29" t="s">
        <v>21</v>
      </c>
      <c r="B8" s="4">
        <v>1</v>
      </c>
      <c r="C8" s="5">
        <v>1</v>
      </c>
      <c r="D8" s="5">
        <v>1</v>
      </c>
      <c r="E8" s="5">
        <v>1</v>
      </c>
      <c r="F8" s="5">
        <v>1</v>
      </c>
      <c r="G8" s="14">
        <v>1</v>
      </c>
      <c r="H8" s="5">
        <v>0.2</v>
      </c>
      <c r="I8" s="21">
        <v>1</v>
      </c>
    </row>
    <row r="9" spans="1:13" ht="43.5" x14ac:dyDescent="0.35">
      <c r="A9" s="29" t="s">
        <v>12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</row>
    <row r="10" spans="1:13" ht="58" x14ac:dyDescent="0.35">
      <c r="A10" s="29" t="s">
        <v>13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</row>
    <row r="13" spans="1:13" x14ac:dyDescent="0.35">
      <c r="A13" s="16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6398-4E2F-41CC-B633-AF7C8FA3E225}">
  <dimension ref="A1:E5"/>
  <sheetViews>
    <sheetView workbookViewId="0">
      <selection activeCell="B22" sqref="B22"/>
    </sheetView>
  </sheetViews>
  <sheetFormatPr defaultRowHeight="14.5" x14ac:dyDescent="0.35"/>
  <cols>
    <col min="4" max="4" width="12" bestFit="1" customWidth="1"/>
  </cols>
  <sheetData>
    <row r="1" spans="1:5" x14ac:dyDescent="0.35">
      <c r="B1" t="s">
        <v>28</v>
      </c>
      <c r="C1" t="s">
        <v>27</v>
      </c>
      <c r="D1" t="s">
        <v>26</v>
      </c>
      <c r="E1" t="s">
        <v>25</v>
      </c>
    </row>
    <row r="2" spans="1:5" x14ac:dyDescent="0.35">
      <c r="A2" s="16" t="s">
        <v>24</v>
      </c>
      <c r="B2" s="31">
        <v>0.5</v>
      </c>
      <c r="C2">
        <v>1.5</v>
      </c>
      <c r="D2">
        <f>B2*C2</f>
        <v>0.75</v>
      </c>
      <c r="E2">
        <f>B2*C2*C5</f>
        <v>0.375</v>
      </c>
    </row>
    <row r="3" spans="1:5" x14ac:dyDescent="0.35">
      <c r="A3" s="16" t="s">
        <v>23</v>
      </c>
      <c r="B3" s="31">
        <v>0.5</v>
      </c>
      <c r="C3">
        <v>1.5</v>
      </c>
      <c r="D3">
        <f>B3*C3</f>
        <v>0.75</v>
      </c>
      <c r="E3">
        <f>B3*(1+(C3-1)*C5)</f>
        <v>0.625</v>
      </c>
    </row>
    <row r="4" spans="1:5" x14ac:dyDescent="0.35">
      <c r="C4" t="s">
        <v>22</v>
      </c>
    </row>
    <row r="5" spans="1:5" x14ac:dyDescent="0.35">
      <c r="C5">
        <v>0.5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transition_prob</vt:lpstr>
      <vt:lpstr>age_threshold</vt:lpstr>
      <vt:lpstr>rr.age</vt:lpstr>
      <vt:lpstr>rr.sex</vt:lpstr>
      <vt:lpstr>rr.fire</vt:lpstr>
      <vt:lpstr>rr.intervention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Maya, Sigal</dc:creator>
  <cp:lastModifiedBy>Maya, Sigal</cp:lastModifiedBy>
  <dcterms:created xsi:type="dcterms:W3CDTF">2022-07-13T19:32:43Z</dcterms:created>
  <dcterms:modified xsi:type="dcterms:W3CDTF">2022-10-31T23:14:44Z</dcterms:modified>
</cp:coreProperties>
</file>