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maya\Box\AA_Sigal_Documents\Climate - Health\Modeling\Data\"/>
    </mc:Choice>
  </mc:AlternateContent>
  <xr:revisionPtr revIDLastSave="0" documentId="13_ncr:1_{664E81FA-84CB-4665-9450-2A7815AC5B7F}" xr6:coauthVersionLast="47" xr6:coauthVersionMax="47" xr10:uidLastSave="{00000000-0000-0000-0000-000000000000}"/>
  <bookViews>
    <workbookView xWindow="28680" yWindow="-1995" windowWidth="29040" windowHeight="17640" xr2:uid="{7E6B6D9A-B1C0-459E-B09F-F2944DC9D3C6}"/>
  </bookViews>
  <sheets>
    <sheet name="Parameters" sheetId="1" r:id="rId1"/>
    <sheet name="Interventions" sheetId="2" r:id="rId2"/>
    <sheet name="3-state model parameters"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 l="1"/>
  <c r="C14" i="1"/>
  <c r="C31" i="1"/>
  <c r="C19" i="1"/>
  <c r="C23" i="1"/>
  <c r="C27" i="1"/>
</calcChain>
</file>

<file path=xl/sharedStrings.xml><?xml version="1.0" encoding="utf-8"?>
<sst xmlns="http://schemas.openxmlformats.org/spreadsheetml/2006/main" count="160" uniqueCount="147">
  <si>
    <t>Parameter</t>
  </si>
  <si>
    <t>Use as calibration</t>
  </si>
  <si>
    <t>Prevalence of OCS in asthma population</t>
  </si>
  <si>
    <t>Sources</t>
  </si>
  <si>
    <t>Ask Neeta what would be good calibration targets</t>
  </si>
  <si>
    <t xml:space="preserve">Prevalence is often good (which drugs are being used). Duration of having asthma, what % of the time in different control states. Death rates. </t>
  </si>
  <si>
    <t>Effectiveness</t>
  </si>
  <si>
    <t>Intervention</t>
  </si>
  <si>
    <t>Asthma onset</t>
  </si>
  <si>
    <t>Prob. Develop asthma</t>
  </si>
  <si>
    <t>Notes</t>
  </si>
  <si>
    <t>Source</t>
  </si>
  <si>
    <t>https://www.ncbi.nlm.nih.gov/pmc/articles/PMC3857927/pdf/kwt093.pdf (p1122)
https://www.ncbi.nlm.nih.gov/pmc/articles/PMC2648110/pdf/AJRCCM174101094.pdf (p1096)</t>
  </si>
  <si>
    <t>Asthma death</t>
  </si>
  <si>
    <t>Prob. Asthma death if completely controlled</t>
  </si>
  <si>
    <t>Price 2002, Table 4</t>
  </si>
  <si>
    <t>Price 2002, Table 5</t>
  </si>
  <si>
    <t>Prob over 1 wk 0.192 from "sub-optimal control (less than acceptable but does not warrant HCW intervention)" to controlled, among patients aged 12-70 on low-dose ICS+LABA</t>
  </si>
  <si>
    <t>0.015 over 1 wk among those poorly controlled asthma on high-dose ICS+LABA</t>
  </si>
  <si>
    <t>Willson 2014 suppl Table 3 (early response)</t>
  </si>
  <si>
    <t>Assume same as above (ACQ score &gt;= 1.5 is considered poorly or uncontrolled). 0.015 over 1 wk among those poorly controlled asthma on high-dose ICS+LABA</t>
  </si>
  <si>
    <t>Transition probabilities if completely controlled</t>
  </si>
  <si>
    <t>Transition probabilities if well-controlled</t>
  </si>
  <si>
    <t>Transition probabilities if somewhat controlled</t>
  </si>
  <si>
    <t>Transition probabilities if poorly controlled</t>
  </si>
  <si>
    <t>Transition probabilities uncontrolled</t>
  </si>
  <si>
    <t>Prob. Progress to well-controlled if completely controlled</t>
  </si>
  <si>
    <t>Prob. Progress to somewhat controlled if completely controlled</t>
  </si>
  <si>
    <t>Prob. Progress to poorly controlled if completely controlled</t>
  </si>
  <si>
    <t>Prob. Progress to uncontrolled if completely controlled</t>
  </si>
  <si>
    <t>Prob. Progress to somewhat controlled if well-controlled</t>
  </si>
  <si>
    <t>Prob. Progress to poorly controlled if well-controlled</t>
  </si>
  <si>
    <t>Prob. Progress to uncontrolled if well-controlled</t>
  </si>
  <si>
    <t>Prob. Achieve complete control if well-controlled</t>
  </si>
  <si>
    <t>Prob. Achieve complete control if somewhat controlled</t>
  </si>
  <si>
    <t>Prob. Achieve well-controlled if somewhat controlled</t>
  </si>
  <si>
    <t>Prob. Progress to poorly controlled if somewhat controlled</t>
  </si>
  <si>
    <t>Prob. Progress to uncontrolled if somewhat controlled</t>
  </si>
  <si>
    <t>Prob. Achieve well-controlled if poorly controlled</t>
  </si>
  <si>
    <t>Prob. Achieve somewhat controlled if poorly controlled</t>
  </si>
  <si>
    <t>prob. Progress to uncontrolled if poorly controlled</t>
  </si>
  <si>
    <t>Prob. Achieve complete control if poorly controlled</t>
  </si>
  <si>
    <t>Prob. Achieve complete control if uncontrolled</t>
  </si>
  <si>
    <t>Prob. Achieve well-controlled if uncontrolled</t>
  </si>
  <si>
    <t>Prob. Achieve somewhat controlled if uncontrolled</t>
  </si>
  <si>
    <t>Prob. Achieve poorly controlled if uncontrolled</t>
  </si>
  <si>
    <t>Prob. Asthma death if well-controlled</t>
  </si>
  <si>
    <t>Prob. Asthma death if somewhat controlled</t>
  </si>
  <si>
    <t>Prob. Asthma death if poorly controlled</t>
  </si>
  <si>
    <t>Prob. Asthma death if uncontrolled</t>
  </si>
  <si>
    <t>Likelihood of uncontrolled asthma with ICS+LABA</t>
  </si>
  <si>
    <t>EXAMLPE: OCS use</t>
  </si>
  <si>
    <t>EXAMPLE: OCS duration</t>
  </si>
  <si>
    <t>Should be distributed between control states #3-5 as unlikely to present with compelete or full control at onset.
Study 1: 18.1/1000 person-years among youth aged 6-19 years. (Per Neeta, asthma development in adulthood is rare, often happens among those who had it as children)
Study 2: 17.8/1000 person-years among children aged 8-15 at baseline followed up to 8 years. 
Value is mean of the two studies cited.</t>
  </si>
  <si>
    <t>Very small prob. Most models assume 0.</t>
  </si>
  <si>
    <t>See MD's "asthma CHARM probility variables" row p.1.50</t>
  </si>
  <si>
    <t>0.4 per 100 person-years</t>
  </si>
  <si>
    <t>Asthma prevalence</t>
  </si>
  <si>
    <t>Asthma prevalence in California</t>
  </si>
  <si>
    <t>https://www.cdc.gov/asthma/most_recent_data_states.htm</t>
  </si>
  <si>
    <t>10.4 per million population</t>
  </si>
  <si>
    <t>Proportion completely controlled</t>
  </si>
  <si>
    <t>Proportion well-controlled</t>
  </si>
  <si>
    <t>Propotion somewhat controlled</t>
  </si>
  <si>
    <t>Proportion poorly controlled</t>
  </si>
  <si>
    <t>Proportion uncontrolled</t>
  </si>
  <si>
    <t>Asthma exacerbations</t>
  </si>
  <si>
    <t>58.5 per 100,000 population</t>
  </si>
  <si>
    <t>Hospitalization rate in 2016</t>
  </si>
  <si>
    <t>https://www.lung.org/research/trends-in-lung-disease/asthma-trends-brief/trends-and-burden</t>
  </si>
  <si>
    <t>527.5 per 100,000 population</t>
  </si>
  <si>
    <t>Impact of wildfire on outcomes</t>
  </si>
  <si>
    <t>ED visit rate in 2016 (1.6% prevalence in controlled asthma vs 3.7% in uncontrolled severe asthma: https://www.ncbi.nlm.nih.gov/pmc/articles/PMC9413284/)</t>
  </si>
  <si>
    <t>Age-adjusted asthma mortality rate in CA as of 2020 (crude rate is 11.3 per million)
Adults 5x likely than children
Female adults&gt;male adults but male children&gt;female children (https://wonder.cdc.gov/ucd-icd10.html)</t>
  </si>
  <si>
    <t>Use as input (probs per 2 wks)</t>
  </si>
  <si>
    <t>Asthma mortality rate over all control states</t>
  </si>
  <si>
    <t>Case-fatality rate of asthma over all control states</t>
  </si>
  <si>
    <t>Prob over 1 wk 0.139 from "sub-optimal control (less than acceptable but does not warrant HCW intervention)" to controlled, among patients aged 12-70 using on low-dose ICS. Largely aligns with our well-controlled.</t>
  </si>
  <si>
    <t>Hospitalizations across all control states</t>
  </si>
  <si>
    <t>ED visits across all control states</t>
  </si>
  <si>
    <t>https://www.tandfonline.com/doi/full/10.1080/02770903.2017.1316394
and
https://www.ncbi.nlm.nih.gov/pmc/articles/PMC6619040/pdf/pcrj200910.pdf</t>
  </si>
  <si>
    <t>Lee et al: "There were 563 (29.3%) very poorly controlled, 482 (25.1%) not well-controlled, and 878 (45.7%) well-controlled asthma patients." and "Asthma Control Test scores (scores ≤15: very poorly controlled; 16–19: not well-controlled; 20–25: well-controlled asthma)"
According to Thomas 2019, ACT &lt;=19 is poorly controlled, requires full clinical review.
So I assigned 29.3 to uncontrolled and 25.1 to poorly controlled. The remaining 45.7 needs to be split across the remaining states</t>
  </si>
  <si>
    <t>Adult current asthma prevalence in CA as of 2020
(US: 9.8% in females, 6.1% in males: https://www.cdc.gov/asthma/nhis/2019/data.htm)</t>
  </si>
  <si>
    <t>https://erj.ersjournals.com/content/erj/36/3/494.full.pdf) as cited in Whittington 2020. Derived from empirical study.</t>
  </si>
  <si>
    <t>OR for acute severe exacerbation with uncontrolled asthma is 3.33. 
OR for hospitalization is 2.34. (https://ejb.springeropen.com/articles/10.1186/s43168-022-00160-8#Tab7) 
Uncontrolled asthma has 1.924 OR for 3+ ED visits per year. (https://www.ncbi.nlm.nih.gov/pmc/articles/PMC3534524/  Table 3)</t>
  </si>
  <si>
    <t>Mean 0.23 ED visit for asthma per person-year</t>
  </si>
  <si>
    <t>Prob. ED visit if controlled</t>
  </si>
  <si>
    <t>Mean 0.23 visits per person-year. Beta for controlled asthma is -0.153.
The best predictor of future ed visit and hospitalizations are previous ed visits and hospitalizations (https://pubmed.ncbi.nlm.nih.gov/26667853/)</t>
  </si>
  <si>
    <t>Controlled</t>
  </si>
  <si>
    <t>Partly controlled</t>
  </si>
  <si>
    <t>Uncontrolled</t>
  </si>
  <si>
    <t>0.13-0.16</t>
  </si>
  <si>
    <t>0.73-0.75</t>
  </si>
  <si>
    <t>0.064-0.10</t>
  </si>
  <si>
    <t>0.19-0.21</t>
  </si>
  <si>
    <t>0.057-0.061</t>
  </si>
  <si>
    <t>0.71-0.74</t>
  </si>
  <si>
    <t>0.18-0.19</t>
  </si>
  <si>
    <t>0.012-0.023</t>
  </si>
  <si>
    <t>0.81-0.85</t>
  </si>
  <si>
    <t>Prob exacerbation if controlled</t>
  </si>
  <si>
    <t>0.08 - 0.18 %</t>
  </si>
  <si>
    <t>Prob exacerbation if partly controlled</t>
  </si>
  <si>
    <t>Prob exacerbation if uncontrolled</t>
  </si>
  <si>
    <t>0.49 - 1.1 %</t>
  </si>
  <si>
    <t>0.20 - 0.35 %</t>
  </si>
  <si>
    <t>Bateman 2010 (Table II)</t>
  </si>
  <si>
    <t>Probs for 1 week</t>
  </si>
  <si>
    <t>To:</t>
  </si>
  <si>
    <t>From:</t>
  </si>
  <si>
    <t>Note that this is transposed from the original table in the paper</t>
  </si>
  <si>
    <t>The ranges reflect different medications</t>
  </si>
  <si>
    <t>OR for an exacerbation in subsequent weeks was 1.97 for partly controlled vs controlled week. 
2.91 for uncontrolled vs. partly controlled week. 
5.74 for uncontrolled. Vs controlled week.</t>
  </si>
  <si>
    <t>Empirical data from multiple clinical studies</t>
  </si>
  <si>
    <t>Controlled = all 5 subcriteria were controlled and no severe exacerbations</t>
  </si>
  <si>
    <t>Partly controlled = 1-2 subcriteria were uncontrolled and no severe exacerbation</t>
  </si>
  <si>
    <t>Uncontrolled = 3+ subcriteria uncontrolled or had an exacerbation</t>
  </si>
  <si>
    <t>Totally controlled</t>
  </si>
  <si>
    <t>Well-controlled</t>
  </si>
  <si>
    <t>Not well controlled (no exacerbation)</t>
  </si>
  <si>
    <t>Not well controlled (with exacerbation)</t>
  </si>
  <si>
    <t>0.837 - 0.894</t>
  </si>
  <si>
    <t>0.078 - 0.122</t>
  </si>
  <si>
    <t>0.028 - 0.039</t>
  </si>
  <si>
    <t>0.001 - 0.002</t>
  </si>
  <si>
    <t>0.121 - 0.188</t>
  </si>
  <si>
    <t>0.109 - 0.141</t>
  </si>
  <si>
    <t>0.001 - 0.004</t>
  </si>
  <si>
    <t>0.028 - 0.070</t>
  </si>
  <si>
    <t>0.122 - 0.171</t>
  </si>
  <si>
    <t>0.755 - 0.844</t>
  </si>
  <si>
    <t>0.003 - 0.006</t>
  </si>
  <si>
    <t>0.046 - 0.152</t>
  </si>
  <si>
    <t>0.094 - 0.215</t>
  </si>
  <si>
    <t>0.141 - 0.213</t>
  </si>
  <si>
    <t>0.569 - 0.637</t>
  </si>
  <si>
    <t>Empirical data from the "maintenance" phase of a clinical trial</t>
  </si>
  <si>
    <t xml:space="preserve">Study began with a "dose escalation" phase where tx was stepped up every 12 weeks until asthma was totally controlled or max dose was reached. Patients who achieve total control or complete 12 weeks (whichever came first) entered the "maintencance" phase, and remained on the same dose until the end of the study. </t>
  </si>
  <si>
    <t>Bateman 2008 (Table 1)</t>
  </si>
  <si>
    <t xml:space="preserve">Exacerbation = "deterioration in asthma resulting in hospitalization/ED treatment and/or oral steroid use." It is used as an acute event with no defined duration. </t>
  </si>
  <si>
    <t>Exacerbations defined as part of health states</t>
  </si>
  <si>
    <t xml:space="preserve">The ranges in the table reflect different levels of ICS use at initiation (which reflects baseline control) </t>
  </si>
  <si>
    <t>0.700 - 0.734</t>
  </si>
  <si>
    <t>totally controlled = "none of the following each week: daytime symptoms, use of rescue salbutamol/albuterol, night-time awakenings, exacerbations (defined as a deterioration in asthma requiring treatment with an oral corticosteroid or an emergency department visit, and/or hospitalization), emergency visits or treatment-related adverse events (AE) enforcing a change in therapy. In addition, patients had a morning PEF of ≥ 80% predicted for every day."</t>
  </si>
  <si>
    <t>well-controlled = "same criteria as total control for night-time awakenings, exacerbations, emergency visits, and treatment-related AE. Patients also had to achieve two out of the following: ≤2 days with a daytime symptom score &gt;1; ≤2 days and ≤4 occasions of rescue medication use; or morning PEF ≥80% predicted every day."</t>
  </si>
  <si>
    <t>This group would include both "well controlled" and "partly controlled" people per GINA</t>
  </si>
  <si>
    <t>This group would be considered "well controlled" per 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</si>
</sst>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5"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u/>
      <sz val="11"/>
      <color theme="1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2"/>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1" fillId="0" borderId="0" xfId="0" applyFont="1"/>
    <xf numFmtId="0" fontId="0" fillId="0" borderId="0" xfId="0" applyAlignment="1">
      <alignment horizontal="center" vertical="center" wrapText="1"/>
    </xf>
    <xf numFmtId="0" fontId="2" fillId="0" borderId="0" xfId="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165" fontId="0" fillId="0" borderId="0" xfId="0" applyNumberFormat="1" applyFill="1" applyBorder="1" applyAlignment="1">
      <alignment horizontal="center" vertical="center" wrapText="1"/>
    </xf>
    <xf numFmtId="164" fontId="0" fillId="0" borderId="10" xfId="0" applyNumberForma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2" fontId="0" fillId="0" borderId="5" xfId="0" applyNumberFormat="1" applyFill="1" applyBorder="1" applyAlignment="1">
      <alignment horizontal="center" vertical="center" wrapText="1"/>
    </xf>
    <xf numFmtId="2" fontId="0" fillId="0" borderId="5" xfId="0" applyNumberFormat="1"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10" fontId="0" fillId="0" borderId="0" xfId="0" applyNumberFormat="1" applyBorder="1" applyAlignment="1">
      <alignment horizontal="center" vertical="center" wrapText="1"/>
    </xf>
    <xf numFmtId="10" fontId="0" fillId="0" borderId="14" xfId="0" applyNumberFormat="1" applyBorder="1" applyAlignment="1">
      <alignment horizontal="center" vertical="center" wrapText="1"/>
    </xf>
    <xf numFmtId="0" fontId="0" fillId="4" borderId="3" xfId="0" applyFill="1" applyBorder="1" applyAlignment="1">
      <alignment horizontal="center" vertical="center" wrapText="1"/>
    </xf>
    <xf numFmtId="0" fontId="0" fillId="4" borderId="7" xfId="0" applyFill="1" applyBorder="1" applyAlignment="1">
      <alignment horizontal="center" vertical="center" wrapText="1"/>
    </xf>
    <xf numFmtId="0" fontId="0" fillId="4" borderId="0" xfId="0" applyFill="1" applyBorder="1" applyAlignment="1">
      <alignment horizontal="center" vertical="center" wrapText="1"/>
    </xf>
    <xf numFmtId="0" fontId="0" fillId="4" borderId="8" xfId="0" applyFill="1" applyBorder="1" applyAlignment="1">
      <alignment horizontal="center" vertical="center" wrapText="1"/>
    </xf>
    <xf numFmtId="9" fontId="0" fillId="4" borderId="0" xfId="0" applyNumberFormat="1" applyFill="1" applyBorder="1" applyAlignment="1">
      <alignment horizontal="center" vertical="center" wrapText="1"/>
    </xf>
    <xf numFmtId="0" fontId="0" fillId="0" borderId="0" xfId="0" applyFill="1" applyAlignment="1">
      <alignment horizont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6" xfId="0" applyFill="1" applyBorder="1" applyAlignment="1">
      <alignment horizontal="center" vertical="center" wrapText="1"/>
    </xf>
    <xf numFmtId="0" fontId="0" fillId="0" borderId="0" xfId="0" applyAlignment="1">
      <alignment vertical="center" wrapText="1"/>
    </xf>
    <xf numFmtId="0" fontId="0" fillId="0" borderId="16" xfId="0" applyBorder="1" applyAlignment="1">
      <alignment vertical="center" wrapText="1"/>
    </xf>
    <xf numFmtId="0" fontId="1" fillId="0" borderId="16" xfId="0" applyFont="1" applyBorder="1" applyAlignment="1">
      <alignment vertical="center" wrapText="1"/>
    </xf>
    <xf numFmtId="0" fontId="1" fillId="0" borderId="0" xfId="0" applyFont="1" applyAlignment="1">
      <alignment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3" xfId="0" applyBorder="1" applyAlignment="1">
      <alignment horizontal="center" vertical="center" wrapText="1"/>
    </xf>
    <xf numFmtId="10" fontId="0" fillId="0" borderId="5" xfId="0" applyNumberFormat="1" applyBorder="1" applyAlignment="1">
      <alignment horizontal="center" vertical="center" wrapText="1"/>
    </xf>
    <xf numFmtId="10" fontId="0" fillId="0" borderId="0" xfId="0" applyNumberFormat="1" applyBorder="1" applyAlignment="1">
      <alignment horizontal="center" vertical="center" wrapText="1"/>
    </xf>
    <xf numFmtId="10" fontId="0" fillId="0" borderId="14" xfId="0" applyNumberFormat="1" applyBorder="1" applyAlignment="1">
      <alignment horizontal="center" vertical="center" wrapText="1"/>
    </xf>
    <xf numFmtId="0" fontId="0" fillId="0" borderId="14"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6" xfId="0" applyFill="1" applyBorder="1" applyAlignment="1">
      <alignment horizontal="center" vertical="center" wrapText="1"/>
    </xf>
    <xf numFmtId="0" fontId="0" fillId="0" borderId="8" xfId="0" applyFill="1" applyBorder="1" applyAlignment="1">
      <alignment horizontal="center" vertical="center" wrapText="1"/>
    </xf>
    <xf numFmtId="0" fontId="1" fillId="0" borderId="16" xfId="0" applyFont="1" applyBorder="1" applyAlignment="1">
      <alignment horizontal="center" vertical="center" wrapText="1"/>
    </xf>
    <xf numFmtId="0" fontId="4" fillId="0" borderId="0" xfId="1" applyFont="1" applyAlignment="1">
      <alignment horizontal="center" vertical="center" wrapText="1"/>
    </xf>
    <xf numFmtId="0" fontId="0" fillId="0" borderId="0" xfId="0" applyAlignment="1">
      <alignment horizontal="center" vertical="center" wrapText="1"/>
    </xf>
    <xf numFmtId="0" fontId="0" fillId="0" borderId="15"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onlinelibrary.wiley.com/doi/10.1111/j.1398-9995.2008.01724.x" TargetMode="External"/><Relationship Id="rId1" Type="http://schemas.openxmlformats.org/officeDocument/2006/relationships/hyperlink" Target="https://www.sciencedirect.com/science/article/pii/S00916749090177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7F09-0BD7-4EAE-BD5B-051F2BA75746}">
  <dimension ref="A1:K41"/>
  <sheetViews>
    <sheetView tabSelected="1" zoomScale="85" zoomScaleNormal="85" workbookViewId="0">
      <pane xSplit="1" ySplit="1" topLeftCell="B2" activePane="bottomRight" state="frozen"/>
      <selection pane="topRight" activeCell="B1" sqref="B1"/>
      <selection pane="bottomLeft" activeCell="A2" sqref="A2"/>
      <selection pane="bottomRight" activeCell="D37" sqref="D37"/>
    </sheetView>
  </sheetViews>
  <sheetFormatPr defaultColWidth="18.08984375" defaultRowHeight="14.5" x14ac:dyDescent="0.35"/>
  <cols>
    <col min="1" max="1" width="18.08984375" style="8"/>
    <col min="2" max="2" width="26.36328125" style="17" customWidth="1"/>
    <col min="3" max="3" width="15.453125" style="20" customWidth="1"/>
    <col min="4" max="4" width="30.08984375" style="20" customWidth="1"/>
    <col min="5" max="5" width="20.7265625" style="22" customWidth="1"/>
    <col min="6" max="6" width="25.36328125" style="17" customWidth="1"/>
    <col min="7" max="7" width="15.36328125" style="20" customWidth="1"/>
    <col min="8" max="8" width="30.08984375" style="20" customWidth="1"/>
    <col min="9" max="9" width="20.7265625" style="22" customWidth="1"/>
    <col min="10" max="10" width="18.08984375" style="2"/>
    <col min="11" max="11" width="21.1796875" style="2" customWidth="1"/>
    <col min="12" max="16384" width="18.08984375" style="2"/>
  </cols>
  <sheetData>
    <row r="1" spans="1:11" s="13" customFormat="1" ht="23" customHeight="1" thickBot="1" x14ac:dyDescent="0.4">
      <c r="A1" s="12" t="s">
        <v>0</v>
      </c>
      <c r="B1" s="41" t="s">
        <v>74</v>
      </c>
      <c r="C1" s="42"/>
      <c r="D1" s="13" t="s">
        <v>10</v>
      </c>
      <c r="E1" s="14" t="s">
        <v>11</v>
      </c>
      <c r="F1" s="41" t="s">
        <v>1</v>
      </c>
      <c r="G1" s="42"/>
      <c r="H1" s="13" t="s">
        <v>10</v>
      </c>
      <c r="I1" s="14" t="s">
        <v>3</v>
      </c>
    </row>
    <row r="2" spans="1:11" ht="43.5" x14ac:dyDescent="0.35">
      <c r="A2" s="28" t="s">
        <v>51</v>
      </c>
      <c r="B2" s="29" t="s">
        <v>50</v>
      </c>
      <c r="C2" s="30">
        <v>0.05</v>
      </c>
      <c r="D2" s="30"/>
      <c r="E2" s="31"/>
      <c r="F2" s="29" t="s">
        <v>2</v>
      </c>
      <c r="G2" s="32">
        <v>0.15</v>
      </c>
      <c r="H2" s="30"/>
      <c r="I2" s="31" t="s">
        <v>4</v>
      </c>
    </row>
    <row r="3" spans="1:11" ht="102" thickBot="1" x14ac:dyDescent="0.4">
      <c r="A3" s="28" t="s">
        <v>52</v>
      </c>
      <c r="B3" s="29"/>
      <c r="C3" s="30"/>
      <c r="D3" s="30"/>
      <c r="E3" s="31"/>
      <c r="F3" s="29"/>
      <c r="G3" s="30"/>
      <c r="H3" s="30"/>
      <c r="I3" s="31" t="s">
        <v>5</v>
      </c>
    </row>
    <row r="4" spans="1:11" ht="55.5" customHeight="1" x14ac:dyDescent="0.35">
      <c r="A4" s="43" t="s">
        <v>57</v>
      </c>
      <c r="B4" s="18" t="s">
        <v>61</v>
      </c>
      <c r="C4" s="21"/>
      <c r="D4" s="46" t="s">
        <v>81</v>
      </c>
      <c r="E4" s="55" t="s">
        <v>80</v>
      </c>
      <c r="F4" s="48" t="s">
        <v>58</v>
      </c>
      <c r="G4" s="51">
        <v>9.2999999999999999E-2</v>
      </c>
      <c r="H4" s="46" t="s">
        <v>82</v>
      </c>
      <c r="I4" s="55" t="s">
        <v>59</v>
      </c>
    </row>
    <row r="5" spans="1:11" ht="55.5" customHeight="1" x14ac:dyDescent="0.35">
      <c r="A5" s="44"/>
      <c r="B5" s="17" t="s">
        <v>62</v>
      </c>
      <c r="D5" s="47"/>
      <c r="E5" s="56"/>
      <c r="F5" s="49"/>
      <c r="G5" s="52"/>
      <c r="H5" s="47"/>
      <c r="I5" s="56"/>
    </row>
    <row r="6" spans="1:11" ht="55.5" customHeight="1" x14ac:dyDescent="0.35">
      <c r="A6" s="44"/>
      <c r="B6" s="17" t="s">
        <v>63</v>
      </c>
      <c r="D6" s="47"/>
      <c r="E6" s="56"/>
      <c r="F6" s="49"/>
      <c r="G6" s="52"/>
      <c r="H6" s="47"/>
      <c r="I6" s="56"/>
    </row>
    <row r="7" spans="1:11" ht="55.5" customHeight="1" x14ac:dyDescent="0.35">
      <c r="A7" s="44"/>
      <c r="B7" s="17" t="s">
        <v>64</v>
      </c>
      <c r="C7" s="26">
        <v>0.251</v>
      </c>
      <c r="D7" s="47"/>
      <c r="E7" s="56"/>
      <c r="F7" s="49"/>
      <c r="G7" s="52"/>
      <c r="H7" s="47"/>
      <c r="I7" s="56"/>
    </row>
    <row r="8" spans="1:11" ht="55.5" customHeight="1" thickBot="1" x14ac:dyDescent="0.4">
      <c r="A8" s="45"/>
      <c r="B8" s="19" t="s">
        <v>65</v>
      </c>
      <c r="C8" s="27">
        <v>0.29299999999999998</v>
      </c>
      <c r="D8" s="54"/>
      <c r="E8" s="57"/>
      <c r="F8" s="50"/>
      <c r="G8" s="53"/>
      <c r="H8" s="54"/>
      <c r="I8" s="57"/>
    </row>
    <row r="9" spans="1:11" ht="261.5" thickBot="1" x14ac:dyDescent="0.4">
      <c r="A9" s="4" t="s">
        <v>8</v>
      </c>
      <c r="B9" s="5" t="s">
        <v>9</v>
      </c>
      <c r="C9" s="11">
        <f>1-EXP(-(AVERAGE(18.1,17.8)/1000)*2/52)</f>
        <v>6.9014635475972419E-4</v>
      </c>
      <c r="D9" s="6" t="s">
        <v>53</v>
      </c>
      <c r="E9" s="7" t="s">
        <v>12</v>
      </c>
      <c r="F9" s="5"/>
      <c r="G9" s="6"/>
      <c r="H9" s="6"/>
      <c r="I9" s="7"/>
    </row>
    <row r="10" spans="1:11" ht="70.5" customHeight="1" x14ac:dyDescent="0.35">
      <c r="A10" s="43" t="s">
        <v>13</v>
      </c>
      <c r="B10" s="17" t="s">
        <v>14</v>
      </c>
      <c r="C10" s="20">
        <v>0</v>
      </c>
      <c r="D10" s="20" t="s">
        <v>54</v>
      </c>
      <c r="E10" s="22" t="s">
        <v>55</v>
      </c>
      <c r="F10" s="48" t="s">
        <v>75</v>
      </c>
      <c r="G10" s="46" t="s">
        <v>60</v>
      </c>
      <c r="H10" s="46" t="s">
        <v>73</v>
      </c>
      <c r="I10" s="58" t="s">
        <v>59</v>
      </c>
    </row>
    <row r="11" spans="1:11" ht="70.5" customHeight="1" x14ac:dyDescent="0.35">
      <c r="A11" s="44"/>
      <c r="B11" s="17" t="s">
        <v>46</v>
      </c>
      <c r="C11" s="10"/>
      <c r="F11" s="49"/>
      <c r="G11" s="47"/>
      <c r="H11" s="47"/>
      <c r="I11" s="59"/>
      <c r="K11" s="3"/>
    </row>
    <row r="12" spans="1:11" ht="29" x14ac:dyDescent="0.35">
      <c r="A12" s="44"/>
      <c r="B12" s="17" t="s">
        <v>47</v>
      </c>
      <c r="C12" s="10"/>
      <c r="F12" s="49" t="s">
        <v>76</v>
      </c>
      <c r="G12" s="47"/>
      <c r="H12" s="47"/>
      <c r="I12" s="56"/>
    </row>
    <row r="13" spans="1:11" ht="29" x14ac:dyDescent="0.35">
      <c r="A13" s="44"/>
      <c r="B13" s="17" t="s">
        <v>48</v>
      </c>
      <c r="C13" s="10"/>
      <c r="F13" s="49"/>
      <c r="G13" s="47"/>
      <c r="H13" s="47"/>
      <c r="I13" s="56"/>
    </row>
    <row r="14" spans="1:11" ht="87.5" thickBot="1" x14ac:dyDescent="0.4">
      <c r="A14" s="45"/>
      <c r="B14" s="17" t="s">
        <v>49</v>
      </c>
      <c r="C14" s="9">
        <f>1-EXP(-(0.4/100)*2/52)</f>
        <v>1.5383432013349463E-4</v>
      </c>
      <c r="D14" s="20" t="s">
        <v>56</v>
      </c>
      <c r="E14" s="33" t="s">
        <v>83</v>
      </c>
      <c r="F14" s="50"/>
      <c r="G14" s="54"/>
      <c r="H14" s="54"/>
      <c r="I14" s="57"/>
    </row>
    <row r="15" spans="1:11" ht="43.5" x14ac:dyDescent="0.35">
      <c r="A15" s="43" t="s">
        <v>21</v>
      </c>
      <c r="B15" s="21" t="s">
        <v>26</v>
      </c>
      <c r="C15" s="21"/>
      <c r="D15" s="21"/>
      <c r="E15" s="21"/>
      <c r="F15" s="18"/>
      <c r="G15" s="21"/>
      <c r="H15" s="21"/>
      <c r="I15" s="23"/>
    </row>
    <row r="16" spans="1:11" ht="43.5" x14ac:dyDescent="0.35">
      <c r="A16" s="44"/>
      <c r="B16" s="20" t="s">
        <v>27</v>
      </c>
      <c r="E16" s="20"/>
    </row>
    <row r="17" spans="1:9" ht="43.5" x14ac:dyDescent="0.35">
      <c r="A17" s="44"/>
      <c r="B17" s="17" t="s">
        <v>28</v>
      </c>
    </row>
    <row r="18" spans="1:9" ht="44" thickBot="1" x14ac:dyDescent="0.4">
      <c r="A18" s="45"/>
      <c r="B18" s="19" t="s">
        <v>29</v>
      </c>
      <c r="C18" s="24"/>
      <c r="D18" s="24"/>
      <c r="E18" s="25"/>
      <c r="F18" s="19"/>
      <c r="G18" s="24"/>
      <c r="H18" s="24"/>
      <c r="I18" s="25"/>
    </row>
    <row r="19" spans="1:9" ht="101.5" x14ac:dyDescent="0.35">
      <c r="A19" s="43" t="s">
        <v>22</v>
      </c>
      <c r="B19" s="18" t="s">
        <v>33</v>
      </c>
      <c r="C19" s="15">
        <f>1-(1-0.139)^2</f>
        <v>0.25867899999999999</v>
      </c>
      <c r="D19" s="21" t="s">
        <v>77</v>
      </c>
      <c r="E19" s="23" t="s">
        <v>15</v>
      </c>
      <c r="F19" s="18"/>
      <c r="G19" s="21"/>
      <c r="H19" s="21"/>
      <c r="I19" s="23"/>
    </row>
    <row r="20" spans="1:9" ht="29" x14ac:dyDescent="0.35">
      <c r="A20" s="44"/>
      <c r="B20" s="17" t="s">
        <v>30</v>
      </c>
    </row>
    <row r="21" spans="1:9" ht="29" x14ac:dyDescent="0.35">
      <c r="A21" s="44"/>
      <c r="B21" s="17" t="s">
        <v>31</v>
      </c>
    </row>
    <row r="22" spans="1:9" ht="29.5" thickBot="1" x14ac:dyDescent="0.4">
      <c r="A22" s="45"/>
      <c r="B22" s="19" t="s">
        <v>32</v>
      </c>
      <c r="C22" s="24"/>
      <c r="D22" s="24"/>
      <c r="E22" s="25"/>
      <c r="F22" s="19"/>
      <c r="G22" s="24"/>
      <c r="H22" s="24"/>
      <c r="I22" s="25"/>
    </row>
    <row r="23" spans="1:9" ht="87" x14ac:dyDescent="0.35">
      <c r="A23" s="43" t="s">
        <v>23</v>
      </c>
      <c r="B23" s="18" t="s">
        <v>34</v>
      </c>
      <c r="C23" s="15">
        <f>1-(1-0.192)^2</f>
        <v>0.34713599999999989</v>
      </c>
      <c r="D23" s="21" t="s">
        <v>17</v>
      </c>
      <c r="E23" s="23" t="s">
        <v>16</v>
      </c>
      <c r="F23" s="18"/>
      <c r="G23" s="21"/>
      <c r="H23" s="21"/>
      <c r="I23" s="23"/>
    </row>
    <row r="24" spans="1:9" ht="29" x14ac:dyDescent="0.35">
      <c r="A24" s="44"/>
      <c r="B24" s="17" t="s">
        <v>35</v>
      </c>
    </row>
    <row r="25" spans="1:9" ht="43.5" x14ac:dyDescent="0.35">
      <c r="A25" s="44"/>
      <c r="B25" s="17" t="s">
        <v>36</v>
      </c>
    </row>
    <row r="26" spans="1:9" ht="44" thickBot="1" x14ac:dyDescent="0.4">
      <c r="A26" s="45"/>
      <c r="B26" s="19" t="s">
        <v>37</v>
      </c>
      <c r="C26" s="24"/>
      <c r="D26" s="24"/>
      <c r="E26" s="25"/>
      <c r="F26" s="19"/>
      <c r="G26" s="24"/>
      <c r="H26" s="24"/>
      <c r="I26" s="25"/>
    </row>
    <row r="27" spans="1:9" ht="43.5" x14ac:dyDescent="0.35">
      <c r="A27" s="43" t="s">
        <v>24</v>
      </c>
      <c r="B27" s="18" t="s">
        <v>41</v>
      </c>
      <c r="C27" s="16">
        <f>1-(1-0.015)^2</f>
        <v>2.9774999999999996E-2</v>
      </c>
      <c r="D27" s="21" t="s">
        <v>18</v>
      </c>
      <c r="E27" s="23" t="s">
        <v>19</v>
      </c>
      <c r="F27" s="18"/>
      <c r="G27" s="21"/>
      <c r="H27" s="21"/>
      <c r="I27" s="23"/>
    </row>
    <row r="28" spans="1:9" ht="29" x14ac:dyDescent="0.35">
      <c r="A28" s="44"/>
      <c r="B28" s="17" t="s">
        <v>38</v>
      </c>
    </row>
    <row r="29" spans="1:9" ht="29" x14ac:dyDescent="0.35">
      <c r="A29" s="44"/>
      <c r="B29" s="17" t="s">
        <v>39</v>
      </c>
    </row>
    <row r="30" spans="1:9" ht="44" thickBot="1" x14ac:dyDescent="0.4">
      <c r="A30" s="45"/>
      <c r="B30" s="19" t="s">
        <v>40</v>
      </c>
      <c r="C30" s="24"/>
      <c r="D30" s="24"/>
      <c r="E30" s="25"/>
      <c r="F30" s="19"/>
      <c r="G30" s="24"/>
      <c r="H30" s="24"/>
      <c r="I30" s="25"/>
    </row>
    <row r="31" spans="1:9" ht="72.5" x14ac:dyDescent="0.35">
      <c r="A31" s="43" t="s">
        <v>25</v>
      </c>
      <c r="B31" s="18" t="s">
        <v>42</v>
      </c>
      <c r="C31" s="16">
        <f>1-(1-0.015)^2</f>
        <v>2.9774999999999996E-2</v>
      </c>
      <c r="D31" s="21" t="s">
        <v>20</v>
      </c>
      <c r="E31" s="23" t="s">
        <v>19</v>
      </c>
      <c r="F31" s="18"/>
      <c r="G31" s="21"/>
      <c r="H31" s="21"/>
      <c r="I31" s="23"/>
    </row>
    <row r="32" spans="1:9" ht="29" x14ac:dyDescent="0.35">
      <c r="A32" s="44"/>
      <c r="B32" s="17" t="s">
        <v>43</v>
      </c>
    </row>
    <row r="33" spans="1:9" ht="29" x14ac:dyDescent="0.35">
      <c r="A33" s="44"/>
      <c r="B33" s="17" t="s">
        <v>44</v>
      </c>
      <c r="I33" s="34"/>
    </row>
    <row r="34" spans="1:9" ht="29.5" thickBot="1" x14ac:dyDescent="0.4">
      <c r="A34" s="45"/>
      <c r="B34" s="19" t="s">
        <v>45</v>
      </c>
      <c r="C34" s="24"/>
      <c r="D34" s="24"/>
      <c r="E34" s="25"/>
      <c r="F34" s="19"/>
      <c r="G34" s="24"/>
      <c r="H34" s="24"/>
      <c r="I34" s="35"/>
    </row>
    <row r="35" spans="1:9" ht="29.5" thickBot="1" x14ac:dyDescent="0.4">
      <c r="A35" s="8" t="s">
        <v>71</v>
      </c>
      <c r="I35" s="34"/>
    </row>
    <row r="36" spans="1:9" ht="145" x14ac:dyDescent="0.35">
      <c r="A36" s="43" t="s">
        <v>66</v>
      </c>
      <c r="B36" s="18" t="s">
        <v>86</v>
      </c>
      <c r="C36" s="21" t="s">
        <v>85</v>
      </c>
      <c r="D36" s="21" t="s">
        <v>87</v>
      </c>
      <c r="E36" s="23"/>
      <c r="F36" s="18" t="s">
        <v>78</v>
      </c>
      <c r="G36" s="21" t="s">
        <v>67</v>
      </c>
      <c r="H36" s="21" t="s">
        <v>68</v>
      </c>
      <c r="I36" s="36" t="s">
        <v>69</v>
      </c>
    </row>
    <row r="37" spans="1:9" ht="174.5" thickBot="1" x14ac:dyDescent="0.4">
      <c r="A37" s="45"/>
      <c r="B37" s="19"/>
      <c r="C37" s="24"/>
      <c r="D37" s="24" t="s">
        <v>84</v>
      </c>
      <c r="E37" s="25"/>
      <c r="F37" s="19" t="s">
        <v>79</v>
      </c>
      <c r="G37" s="24" t="s">
        <v>70</v>
      </c>
      <c r="H37" s="24" t="s">
        <v>72</v>
      </c>
      <c r="I37" s="63" t="s">
        <v>69</v>
      </c>
    </row>
    <row r="38" spans="1:9" x14ac:dyDescent="0.35">
      <c r="I38" s="34"/>
    </row>
    <row r="39" spans="1:9" x14ac:dyDescent="0.35">
      <c r="I39" s="34"/>
    </row>
    <row r="40" spans="1:9" x14ac:dyDescent="0.35">
      <c r="I40" s="34"/>
    </row>
    <row r="41" spans="1:9" x14ac:dyDescent="0.35">
      <c r="I41" s="34"/>
    </row>
  </sheetData>
  <mergeCells count="24">
    <mergeCell ref="H4:H8"/>
    <mergeCell ref="I4:I8"/>
    <mergeCell ref="A36:A37"/>
    <mergeCell ref="H10:H11"/>
    <mergeCell ref="I10:I11"/>
    <mergeCell ref="G12:G14"/>
    <mergeCell ref="H12:H14"/>
    <mergeCell ref="I12:I14"/>
    <mergeCell ref="A23:A26"/>
    <mergeCell ref="A27:A30"/>
    <mergeCell ref="A31:A34"/>
    <mergeCell ref="A10:A14"/>
    <mergeCell ref="F10:F11"/>
    <mergeCell ref="F12:F14"/>
    <mergeCell ref="B1:C1"/>
    <mergeCell ref="F1:G1"/>
    <mergeCell ref="A15:A18"/>
    <mergeCell ref="A19:A22"/>
    <mergeCell ref="G10:G11"/>
    <mergeCell ref="A4:A8"/>
    <mergeCell ref="F4:F8"/>
    <mergeCell ref="G4:G8"/>
    <mergeCell ref="D4:D8"/>
    <mergeCell ref="E4:E8"/>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FB14E-8BB6-4734-A031-4EAA67385DF3}">
  <dimension ref="A1:B1"/>
  <sheetViews>
    <sheetView workbookViewId="0">
      <selection activeCell="H23" sqref="H23"/>
    </sheetView>
  </sheetViews>
  <sheetFormatPr defaultRowHeight="14.5" x14ac:dyDescent="0.35"/>
  <cols>
    <col min="1" max="1" width="11.54296875" bestFit="1" customWidth="1"/>
    <col min="2" max="2" width="12.26953125" bestFit="1" customWidth="1"/>
  </cols>
  <sheetData>
    <row r="1" spans="1:2" s="1" customFormat="1" x14ac:dyDescent="0.35">
      <c r="A1" s="1" t="s">
        <v>7</v>
      </c>
      <c r="B1" s="1" t="s">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9F13B-7793-4FCD-9443-B460C97F381D}">
  <dimension ref="A1:K19"/>
  <sheetViews>
    <sheetView topLeftCell="A7" workbookViewId="0">
      <selection activeCell="G8" sqref="G8"/>
    </sheetView>
  </sheetViews>
  <sheetFormatPr defaultRowHeight="14.5" x14ac:dyDescent="0.35"/>
  <cols>
    <col min="1" max="1" width="8.7265625" style="37"/>
    <col min="2" max="2" width="20.1796875" style="37" customWidth="1"/>
    <col min="3" max="3" width="6.6328125" style="37" customWidth="1"/>
    <col min="4" max="4" width="15.26953125" style="37" customWidth="1"/>
    <col min="5" max="5" width="12" style="37" bestFit="1" customWidth="1"/>
    <col min="6" max="6" width="12.36328125" style="37" customWidth="1"/>
    <col min="7" max="7" width="13.08984375" style="37" customWidth="1"/>
    <col min="8" max="8" width="12.81640625" style="37" bestFit="1" customWidth="1"/>
    <col min="9" max="9" width="8.7265625" style="37"/>
    <col min="10" max="10" width="66.1796875" style="37" customWidth="1"/>
    <col min="11" max="11" width="21" style="37" customWidth="1"/>
    <col min="12" max="16384" width="8.7265625" style="37"/>
  </cols>
  <sheetData>
    <row r="1" spans="1:11" x14ac:dyDescent="0.35">
      <c r="C1" s="38"/>
      <c r="D1" s="38"/>
      <c r="E1" s="60" t="s">
        <v>108</v>
      </c>
      <c r="F1" s="60"/>
      <c r="G1" s="60"/>
    </row>
    <row r="2" spans="1:11" ht="29" x14ac:dyDescent="0.35">
      <c r="A2" s="61" t="s">
        <v>106</v>
      </c>
      <c r="B2" s="37" t="s">
        <v>107</v>
      </c>
      <c r="C2" s="38"/>
      <c r="D2" s="38"/>
      <c r="E2" s="39" t="s">
        <v>88</v>
      </c>
      <c r="F2" s="39" t="s">
        <v>89</v>
      </c>
      <c r="G2" s="39" t="s">
        <v>90</v>
      </c>
    </row>
    <row r="3" spans="1:11" ht="58" x14ac:dyDescent="0.35">
      <c r="A3" s="61"/>
      <c r="B3" s="37" t="s">
        <v>110</v>
      </c>
      <c r="C3" s="60" t="s">
        <v>109</v>
      </c>
      <c r="D3" s="39" t="s">
        <v>88</v>
      </c>
      <c r="E3" s="38" t="s">
        <v>92</v>
      </c>
      <c r="F3" s="38" t="s">
        <v>94</v>
      </c>
      <c r="G3" s="38" t="s">
        <v>95</v>
      </c>
    </row>
    <row r="4" spans="1:11" ht="29" x14ac:dyDescent="0.35">
      <c r="A4" s="61"/>
      <c r="B4" s="37" t="s">
        <v>111</v>
      </c>
      <c r="C4" s="60"/>
      <c r="D4" s="39" t="s">
        <v>89</v>
      </c>
      <c r="E4" s="38" t="s">
        <v>93</v>
      </c>
      <c r="F4" s="38" t="s">
        <v>96</v>
      </c>
      <c r="G4" s="38" t="s">
        <v>97</v>
      </c>
    </row>
    <row r="5" spans="1:11" ht="42.5" customHeight="1" x14ac:dyDescent="0.35">
      <c r="A5" s="61"/>
      <c r="B5" s="37" t="s">
        <v>113</v>
      </c>
      <c r="C5" s="60"/>
      <c r="D5" s="39" t="s">
        <v>90</v>
      </c>
      <c r="E5" s="38" t="s">
        <v>98</v>
      </c>
      <c r="F5" s="38" t="s">
        <v>91</v>
      </c>
      <c r="G5" s="38" t="s">
        <v>99</v>
      </c>
    </row>
    <row r="6" spans="1:11" x14ac:dyDescent="0.35">
      <c r="A6" s="61"/>
    </row>
    <row r="7" spans="1:11" ht="58" x14ac:dyDescent="0.35">
      <c r="A7" s="61"/>
      <c r="B7" s="37" t="s">
        <v>114</v>
      </c>
      <c r="D7" s="40" t="s">
        <v>100</v>
      </c>
      <c r="E7" s="37" t="s">
        <v>101</v>
      </c>
    </row>
    <row r="8" spans="1:11" ht="58" x14ac:dyDescent="0.35">
      <c r="A8" s="61"/>
      <c r="B8" s="37" t="s">
        <v>115</v>
      </c>
      <c r="D8" s="40" t="s">
        <v>102</v>
      </c>
      <c r="E8" s="37" t="s">
        <v>105</v>
      </c>
    </row>
    <row r="9" spans="1:11" ht="58" x14ac:dyDescent="0.35">
      <c r="A9" s="61"/>
      <c r="B9" s="37" t="s">
        <v>116</v>
      </c>
      <c r="D9" s="40" t="s">
        <v>103</v>
      </c>
      <c r="E9" s="37" t="s">
        <v>104</v>
      </c>
    </row>
    <row r="10" spans="1:11" x14ac:dyDescent="0.35">
      <c r="A10" s="61"/>
    </row>
    <row r="11" spans="1:11" ht="87.5" customHeight="1" x14ac:dyDescent="0.35">
      <c r="A11" s="61"/>
      <c r="B11" s="37" t="s">
        <v>139</v>
      </c>
      <c r="D11" s="62" t="s">
        <v>112</v>
      </c>
      <c r="E11" s="62"/>
      <c r="F11" s="62"/>
    </row>
    <row r="14" spans="1:11" x14ac:dyDescent="0.35">
      <c r="A14" s="61" t="s">
        <v>138</v>
      </c>
      <c r="C14" s="38"/>
      <c r="D14" s="38"/>
      <c r="E14" s="60" t="s">
        <v>108</v>
      </c>
      <c r="F14" s="60"/>
      <c r="G14" s="60"/>
      <c r="H14" s="38"/>
    </row>
    <row r="15" spans="1:11" ht="101.5" x14ac:dyDescent="0.35">
      <c r="A15" s="61"/>
      <c r="B15" s="37" t="s">
        <v>136</v>
      </c>
      <c r="C15" s="38"/>
      <c r="D15" s="38"/>
      <c r="E15" s="39" t="s">
        <v>117</v>
      </c>
      <c r="F15" s="39" t="s">
        <v>118</v>
      </c>
      <c r="G15" s="39" t="s">
        <v>119</v>
      </c>
      <c r="H15" s="39" t="s">
        <v>120</v>
      </c>
      <c r="J15" s="37" t="s">
        <v>143</v>
      </c>
      <c r="K15" s="37" t="s">
        <v>146</v>
      </c>
    </row>
    <row r="16" spans="1:11" ht="98.5" customHeight="1" x14ac:dyDescent="0.35">
      <c r="A16" s="61"/>
      <c r="B16" s="37" t="s">
        <v>137</v>
      </c>
      <c r="C16" s="60" t="s">
        <v>109</v>
      </c>
      <c r="D16" s="39" t="s">
        <v>117</v>
      </c>
      <c r="E16" s="38" t="s">
        <v>121</v>
      </c>
      <c r="F16" s="38" t="s">
        <v>122</v>
      </c>
      <c r="G16" s="38" t="s">
        <v>123</v>
      </c>
      <c r="H16" s="38" t="s">
        <v>124</v>
      </c>
      <c r="J16" s="37" t="s">
        <v>144</v>
      </c>
      <c r="K16" s="37" t="s">
        <v>145</v>
      </c>
    </row>
    <row r="17" spans="1:8" ht="72.5" x14ac:dyDescent="0.35">
      <c r="A17" s="61"/>
      <c r="B17" s="37" t="s">
        <v>141</v>
      </c>
      <c r="C17" s="60"/>
      <c r="D17" s="39" t="s">
        <v>118</v>
      </c>
      <c r="E17" s="38" t="s">
        <v>125</v>
      </c>
      <c r="F17" s="38" t="s">
        <v>142</v>
      </c>
      <c r="G17" s="38" t="s">
        <v>126</v>
      </c>
      <c r="H17" s="38" t="s">
        <v>127</v>
      </c>
    </row>
    <row r="18" spans="1:8" ht="43.5" x14ac:dyDescent="0.35">
      <c r="A18" s="61"/>
      <c r="C18" s="60"/>
      <c r="D18" s="39" t="s">
        <v>119</v>
      </c>
      <c r="E18" s="38" t="s">
        <v>128</v>
      </c>
      <c r="F18" s="38" t="s">
        <v>129</v>
      </c>
      <c r="G18" s="38" t="s">
        <v>130</v>
      </c>
      <c r="H18" s="38" t="s">
        <v>131</v>
      </c>
    </row>
    <row r="19" spans="1:8" ht="43.5" x14ac:dyDescent="0.35">
      <c r="A19" s="61"/>
      <c r="B19" s="37" t="s">
        <v>140</v>
      </c>
      <c r="C19" s="38"/>
      <c r="D19" s="39" t="s">
        <v>120</v>
      </c>
      <c r="E19" s="38" t="s">
        <v>132</v>
      </c>
      <c r="F19" s="38" t="s">
        <v>133</v>
      </c>
      <c r="G19" s="38" t="s">
        <v>134</v>
      </c>
      <c r="H19" s="38" t="s">
        <v>135</v>
      </c>
    </row>
  </sheetData>
  <mergeCells count="7">
    <mergeCell ref="E14:G14"/>
    <mergeCell ref="C16:C18"/>
    <mergeCell ref="A14:A19"/>
    <mergeCell ref="C3:C5"/>
    <mergeCell ref="E1:G1"/>
    <mergeCell ref="D11:F11"/>
    <mergeCell ref="A2:A11"/>
  </mergeCells>
  <hyperlinks>
    <hyperlink ref="A2:A11" r:id="rId1" display="Bateman 2010 (Table II)" xr:uid="{7A69B00F-FD9D-4359-B8A7-233D67495178}"/>
    <hyperlink ref="A14:A19" r:id="rId2" display="Bateman 2008 (Table 1)" xr:uid="{32EB0C55-03CB-4B94-9D72-3E5FD93B7C46}"/>
  </hyperlinks>
  <pageMargins left="0.7" right="0.7" top="0.75" bottom="0.75" header="0.3" footer="0.3"/>
  <pageSetup orientation="portrait" horizontalDpi="4294967293"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Parameters</vt:lpstr>
      <vt:lpstr>Interventions</vt:lpstr>
      <vt:lpstr>3-state model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 Sigal</dc:creator>
  <cp:lastModifiedBy>Maya, Sigal</cp:lastModifiedBy>
  <dcterms:created xsi:type="dcterms:W3CDTF">2022-12-06T21:35:20Z</dcterms:created>
  <dcterms:modified xsi:type="dcterms:W3CDTF">2022-12-19T19:05:04Z</dcterms:modified>
</cp:coreProperties>
</file>