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sarrollador.sena\Desktop\criadoresDirectorio\src\assets\"/>
    </mc:Choice>
  </mc:AlternateContent>
  <xr:revisionPtr revIDLastSave="0" documentId="13_ncr:1_{4A0405ED-D44D-48C6-B8B5-B35C56F60880}" xr6:coauthVersionLast="47" xr6:coauthVersionMax="47" xr10:uidLastSave="{00000000-0000-0000-0000-000000000000}"/>
  <bookViews>
    <workbookView xWindow="-120" yWindow="-120" windowWidth="29040" windowHeight="15990" activeTab="1" xr2:uid="{3B29B677-D6F4-4426-A511-B8471B1BDDDE}"/>
  </bookViews>
  <sheets>
    <sheet name="directorioCriadores" sheetId="2" r:id="rId1"/>
    <sheet name="directorioActualizable" sheetId="5" r:id="rId2"/>
  </sheets>
  <definedNames>
    <definedName name="_xlnm._FilterDatabase" localSheetId="0" hidden="1">directorioCriadores!$A$118:$AD$655</definedName>
    <definedName name="DatosExternos_1" localSheetId="0" hidden="1">directorioCriadores!$A:$AC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5" l="1"/>
  <c r="U7" i="5"/>
  <c r="X10" i="5"/>
  <c r="Q7" i="5"/>
  <c r="M6" i="5"/>
  <c r="U12" i="5"/>
  <c r="AC11" i="5"/>
  <c r="U5" i="5"/>
  <c r="V8" i="5"/>
  <c r="AE5" i="5"/>
  <c r="W2" i="5"/>
  <c r="AA5" i="5"/>
  <c r="Y6" i="5"/>
  <c r="U3" i="5"/>
  <c r="V4" i="5"/>
  <c r="AD8" i="5"/>
  <c r="T11" i="5"/>
  <c r="E12" i="5"/>
  <c r="Y11" i="5"/>
  <c r="D10" i="5"/>
  <c r="AE6" i="5"/>
  <c r="O10" i="5"/>
  <c r="N2" i="5"/>
  <c r="F7" i="5"/>
  <c r="D5" i="5"/>
  <c r="N8" i="5"/>
  <c r="Y10" i="5"/>
  <c r="V10" i="5"/>
  <c r="AC7" i="5"/>
  <c r="AA10" i="5"/>
  <c r="S6" i="5"/>
  <c r="K2" i="5"/>
  <c r="AD4" i="5"/>
  <c r="H9" i="5"/>
  <c r="B5" i="5"/>
  <c r="Y12" i="5"/>
  <c r="I10" i="5"/>
  <c r="O5" i="5"/>
  <c r="Z12" i="5"/>
  <c r="H8" i="5"/>
  <c r="X7" i="5"/>
  <c r="V9" i="5"/>
  <c r="N5" i="5"/>
  <c r="AA12" i="5"/>
  <c r="G7" i="5"/>
  <c r="R2" i="5"/>
  <c r="W10" i="5"/>
  <c r="O6" i="5"/>
  <c r="G2" i="5"/>
  <c r="F6" i="5"/>
  <c r="F10" i="5"/>
  <c r="AB5" i="5"/>
  <c r="O11" i="5"/>
  <c r="W6" i="5"/>
  <c r="AE10" i="5"/>
  <c r="S9" i="5"/>
  <c r="K5" i="5"/>
  <c r="D4" i="5"/>
  <c r="L8" i="5"/>
  <c r="F11" i="5"/>
  <c r="L6" i="5"/>
  <c r="C3" i="5"/>
  <c r="K7" i="5"/>
  <c r="U11" i="5"/>
  <c r="M7" i="5"/>
  <c r="E3" i="5"/>
  <c r="H5" i="5"/>
  <c r="P9" i="5"/>
  <c r="D11" i="5"/>
  <c r="B12" i="5"/>
  <c r="AB3" i="5"/>
  <c r="E6" i="5"/>
  <c r="V2" i="5"/>
  <c r="O8" i="5"/>
  <c r="V7" i="5"/>
  <c r="V11" i="5"/>
  <c r="S2" i="5"/>
  <c r="U10" i="5"/>
  <c r="F4" i="5"/>
  <c r="AA2" i="5"/>
  <c r="D2" i="5"/>
  <c r="N6" i="5"/>
  <c r="AD12" i="5"/>
  <c r="X8" i="5"/>
  <c r="L9" i="5"/>
  <c r="F9" i="5"/>
  <c r="AB4" i="5"/>
  <c r="O3" i="5"/>
  <c r="W7" i="5"/>
  <c r="C2" i="5"/>
  <c r="G10" i="5"/>
  <c r="AC5" i="5"/>
  <c r="N11" i="5"/>
  <c r="V6" i="5"/>
  <c r="T9" i="5"/>
  <c r="L5" i="5"/>
  <c r="AE11" i="5"/>
  <c r="I7" i="5"/>
  <c r="P2" i="5"/>
  <c r="C9" i="5"/>
  <c r="Y4" i="5"/>
  <c r="T4" i="5"/>
  <c r="AB8" i="5"/>
  <c r="T10" i="5"/>
  <c r="Z5" i="5"/>
  <c r="S3" i="5"/>
  <c r="AA7" i="5"/>
  <c r="E11" i="5"/>
  <c r="AA6" i="5"/>
  <c r="P12" i="5"/>
  <c r="X5" i="5"/>
  <c r="B10" i="5"/>
  <c r="Q12" i="5"/>
  <c r="R12" i="5"/>
  <c r="T2" i="5"/>
  <c r="P6" i="5"/>
  <c r="I3" i="5"/>
  <c r="F3" i="5"/>
  <c r="I11" i="5"/>
  <c r="R3" i="5"/>
  <c r="N3" i="5"/>
  <c r="X9" i="5"/>
  <c r="J2" i="5"/>
  <c r="Q10" i="5"/>
  <c r="I12" i="5"/>
  <c r="AA11" i="5"/>
  <c r="M4" i="5"/>
  <c r="AD3" i="5"/>
  <c r="J9" i="5"/>
  <c r="AD10" i="5"/>
  <c r="T8" i="5"/>
  <c r="L4" i="5"/>
  <c r="AE3" i="5"/>
  <c r="I8" i="5"/>
  <c r="J8" i="5"/>
  <c r="U9" i="5"/>
  <c r="M5" i="5"/>
  <c r="AD11" i="5"/>
  <c r="H7" i="5"/>
  <c r="D9" i="5"/>
  <c r="Z4" i="5"/>
  <c r="Q3" i="5"/>
  <c r="Y7" i="5"/>
  <c r="O2" i="5"/>
  <c r="Q8" i="5"/>
  <c r="I4" i="5"/>
  <c r="F5" i="5"/>
  <c r="N9" i="5"/>
  <c r="R9" i="5"/>
  <c r="J5" i="5"/>
  <c r="E4" i="5"/>
  <c r="M8" i="5"/>
  <c r="S10" i="5"/>
  <c r="K6" i="5"/>
  <c r="B11" i="5"/>
  <c r="J6" i="5"/>
  <c r="R10" i="5"/>
  <c r="C11" i="5"/>
  <c r="T12" i="5"/>
  <c r="M12" i="5"/>
  <c r="H11" i="5"/>
  <c r="J7" i="5"/>
  <c r="AD5" i="5"/>
  <c r="G6" i="5"/>
  <c r="Y9" i="5"/>
  <c r="B6" i="5"/>
  <c r="G9" i="5"/>
  <c r="K12" i="5"/>
  <c r="E10" i="5"/>
  <c r="AC4" i="5"/>
  <c r="N12" i="5"/>
  <c r="I9" i="5"/>
  <c r="AE4" i="5"/>
  <c r="J11" i="5"/>
  <c r="R6" i="5"/>
  <c r="Z10" i="5"/>
  <c r="AB11" i="5"/>
  <c r="R5" i="5"/>
  <c r="U8" i="5"/>
  <c r="AA3" i="5"/>
  <c r="P4" i="5"/>
  <c r="Z9" i="5"/>
  <c r="G12" i="5"/>
  <c r="D8" i="5"/>
  <c r="Z3" i="5"/>
  <c r="Q4" i="5"/>
  <c r="Y8" i="5"/>
  <c r="AB9" i="5"/>
  <c r="E9" i="5"/>
  <c r="AA4" i="5"/>
  <c r="P3" i="5"/>
  <c r="Z8" i="5"/>
  <c r="R8" i="5"/>
  <c r="J4" i="5"/>
  <c r="C4" i="5"/>
  <c r="K8" i="5"/>
  <c r="AD2" i="5"/>
  <c r="AE7" i="5"/>
  <c r="W3" i="5"/>
  <c r="V5" i="5"/>
  <c r="AD9" i="5"/>
  <c r="B9" i="5"/>
  <c r="X4" i="5"/>
  <c r="U4" i="5"/>
  <c r="AC8" i="5"/>
  <c r="C10" i="5"/>
  <c r="Y5" i="5"/>
  <c r="R11" i="5"/>
  <c r="Z6" i="5"/>
  <c r="AC2" i="5"/>
  <c r="S11" i="5"/>
  <c r="D12" i="5"/>
  <c r="C7" i="5"/>
  <c r="AD6" i="5"/>
  <c r="I6" i="5"/>
  <c r="E7" i="5"/>
  <c r="J12" i="5"/>
  <c r="T5" i="5"/>
  <c r="AB6" i="5"/>
  <c r="W9" i="5"/>
  <c r="C6" i="5"/>
  <c r="X12" i="5"/>
  <c r="J10" i="5"/>
  <c r="I2" i="5"/>
  <c r="AC9" i="5"/>
  <c r="G4" i="5"/>
  <c r="N4" i="5"/>
  <c r="AC10" i="5"/>
  <c r="F2" i="5"/>
  <c r="P5" i="5"/>
  <c r="H12" i="5"/>
  <c r="Q5" i="5"/>
  <c r="AE12" i="5"/>
  <c r="W8" i="5"/>
  <c r="O4" i="5"/>
  <c r="Z11" i="5"/>
  <c r="D7" i="5"/>
  <c r="U2" i="5"/>
  <c r="L11" i="5"/>
  <c r="Q6" i="5"/>
  <c r="E8" i="5"/>
  <c r="K3" i="5"/>
  <c r="D6" i="5"/>
  <c r="L10" i="5"/>
  <c r="AB12" i="5"/>
  <c r="R7" i="5"/>
  <c r="J3" i="5"/>
  <c r="C5" i="5"/>
  <c r="K9" i="5"/>
  <c r="Q2" i="5"/>
  <c r="S8" i="5"/>
  <c r="K4" i="5"/>
  <c r="B4" i="5"/>
  <c r="N10" i="5"/>
  <c r="B8" i="5"/>
  <c r="X3" i="5"/>
  <c r="S4" i="5"/>
  <c r="AA8" i="5"/>
  <c r="W11" i="5"/>
  <c r="O7" i="5"/>
  <c r="G3" i="5"/>
  <c r="H6" i="5"/>
  <c r="P10" i="5"/>
  <c r="P8" i="5"/>
  <c r="H4" i="5"/>
  <c r="G5" i="5"/>
  <c r="O9" i="5"/>
  <c r="Q9" i="5"/>
  <c r="I5" i="5"/>
  <c r="D3" i="5"/>
  <c r="L7" i="5"/>
  <c r="M2" i="5"/>
  <c r="AB2" i="5"/>
  <c r="C12" i="5"/>
  <c r="M3" i="5"/>
  <c r="M10" i="5"/>
  <c r="B3" i="5"/>
  <c r="M11" i="5"/>
  <c r="E2" i="5"/>
  <c r="U6" i="5"/>
  <c r="Z7" i="5"/>
  <c r="K10" i="5"/>
  <c r="F8" i="5"/>
  <c r="H2" i="5"/>
  <c r="N7" i="5"/>
  <c r="H10" i="5"/>
  <c r="Q11" i="5"/>
  <c r="K11" i="5"/>
  <c r="O12" i="5"/>
  <c r="G8" i="5"/>
  <c r="AC3" i="5"/>
  <c r="L3" i="5"/>
  <c r="T7" i="5"/>
  <c r="B2" i="5"/>
  <c r="Z2" i="5"/>
  <c r="AC12" i="5"/>
  <c r="S7" i="5"/>
  <c r="Y2" i="5"/>
  <c r="T6" i="5"/>
  <c r="AB10" i="5"/>
  <c r="L12" i="5"/>
  <c r="B7" i="5"/>
  <c r="X2" i="5"/>
  <c r="S5" i="5"/>
  <c r="AA9" i="5"/>
  <c r="W12" i="5"/>
  <c r="C8" i="5"/>
  <c r="Y3" i="5"/>
  <c r="R4" i="5"/>
  <c r="X11" i="5"/>
  <c r="P7" i="5"/>
  <c r="H3" i="5"/>
  <c r="E5" i="5"/>
  <c r="M9" i="5"/>
  <c r="G11" i="5"/>
  <c r="AC6" i="5"/>
  <c r="P11" i="5"/>
  <c r="X6" i="5"/>
  <c r="AE2" i="5"/>
  <c r="AD7" i="5"/>
  <c r="V3" i="5"/>
  <c r="W5" i="5"/>
  <c r="AE9" i="5"/>
  <c r="AE8" i="5"/>
  <c r="W4" i="5"/>
  <c r="T3" i="5"/>
  <c r="AB7" i="5"/>
  <c r="V12" i="5"/>
  <c r="L2" i="5"/>
  <c r="S1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87FEF1-5D64-4DE4-B65D-004BAB45C58A}" keepAlive="1" name="Consulta - Nuevo documento de texto" description="Conexión a la consulta 'Nuevo documento de texto' en el libro." type="5" refreshedVersion="7" background="1" saveData="1">
    <dbPr connection="Provider=Microsoft.Mashup.OleDb.1;Data Source=$Workbook$;Location=&quot;Nuevo documento de texto&quot;;Extended Properties=&quot;&quot;" command="SELECT * FROM [Nuevo documento de texto]"/>
  </connection>
</connections>
</file>

<file path=xl/sharedStrings.xml><?xml version="1.0" encoding="utf-8"?>
<sst xmlns="http://schemas.openxmlformats.org/spreadsheetml/2006/main" count="7030" uniqueCount="3561">
  <si>
    <t>nombre</t>
  </si>
  <si>
    <t>tipoGanado</t>
  </si>
  <si>
    <t>direccion</t>
  </si>
  <si>
    <t>ciudadDireccion</t>
  </si>
  <si>
    <t>departamentoDireccion</t>
  </si>
  <si>
    <t>telefono1</t>
  </si>
  <si>
    <t>telefono2</t>
  </si>
  <si>
    <t>email1</t>
  </si>
  <si>
    <t>email2</t>
  </si>
  <si>
    <t>sitioWeb</t>
  </si>
  <si>
    <t>codigoAsociado</t>
  </si>
  <si>
    <t>Fredonia</t>
  </si>
  <si>
    <t>Antioquia</t>
  </si>
  <si>
    <t/>
  </si>
  <si>
    <t>ganaderiacanadulce@gmail.com</t>
  </si>
  <si>
    <t>AGRO GANADERIA PANIEL SAS</t>
  </si>
  <si>
    <t>Yondo</t>
  </si>
  <si>
    <t>3122402786</t>
  </si>
  <si>
    <t>saramile22@hotmail.com</t>
  </si>
  <si>
    <t>2910</t>
  </si>
  <si>
    <t>AGRO GANADERIA RANCHO ILUSION SAS</t>
  </si>
  <si>
    <t>Girardota</t>
  </si>
  <si>
    <t>3218330826</t>
  </si>
  <si>
    <t>carlondoon87@hotmail.com</t>
  </si>
  <si>
    <t>ganaderiarancholailusionri@outlook.com</t>
  </si>
  <si>
    <t>2909</t>
  </si>
  <si>
    <t>AGROPECUARIA LA FANTASIA</t>
  </si>
  <si>
    <t>San Roque</t>
  </si>
  <si>
    <t>produccionfresita@une.net.co</t>
  </si>
  <si>
    <t>2292</t>
  </si>
  <si>
    <t>AGROPECUARIA LAS TINAJAS S.A.</t>
  </si>
  <si>
    <t>CL 10 35 18</t>
  </si>
  <si>
    <t>0448</t>
  </si>
  <si>
    <t>AGROPECUARIA PORCE S.A.S</t>
  </si>
  <si>
    <t>agroporce@gmail.com</t>
  </si>
  <si>
    <t>1117</t>
  </si>
  <si>
    <t>AGROPECUARIA SUBIENDA S.A.S</t>
  </si>
  <si>
    <t>Maceo</t>
  </si>
  <si>
    <t>Brahman</t>
  </si>
  <si>
    <t>3128299346</t>
  </si>
  <si>
    <t>3137317435</t>
  </si>
  <si>
    <t>5582624</t>
  </si>
  <si>
    <t>agpsubienda@hotmail.com</t>
  </si>
  <si>
    <t>2588</t>
  </si>
  <si>
    <t>ALEX FERNEY CANO TAMAYO</t>
  </si>
  <si>
    <t>Gyr</t>
  </si>
  <si>
    <t>3227866038</t>
  </si>
  <si>
    <t>cano-2004@hotmail.com</t>
  </si>
  <si>
    <t>2536</t>
  </si>
  <si>
    <t>CL 18 7 45</t>
  </si>
  <si>
    <t>Tunja</t>
  </si>
  <si>
    <t>charles_cf10@hotmail.com</t>
  </si>
  <si>
    <t>1658</t>
  </si>
  <si>
    <t>Turbo</t>
  </si>
  <si>
    <t>CL 94A 104 45 BR NUEVO APARTADO</t>
  </si>
  <si>
    <t>hdalasofia@gmail.com</t>
  </si>
  <si>
    <t>1749</t>
  </si>
  <si>
    <t>ALVARO PUERTA ARANGO</t>
  </si>
  <si>
    <t>Bolombolo</t>
  </si>
  <si>
    <t>Brahman Rojo y Nelore</t>
  </si>
  <si>
    <t>3128505226</t>
  </si>
  <si>
    <t>6042059459</t>
  </si>
  <si>
    <t>alvaropuertas5@yahoo.com</t>
  </si>
  <si>
    <t>2852</t>
  </si>
  <si>
    <t>ALVARO YEPEZ ESCOBAR</t>
  </si>
  <si>
    <t>Brahman Rojo</t>
  </si>
  <si>
    <t>3137978255</t>
  </si>
  <si>
    <t>3163582773</t>
  </si>
  <si>
    <t>1329</t>
  </si>
  <si>
    <t>ANDREA VANESA TORO ANAYA</t>
  </si>
  <si>
    <t>3003047827</t>
  </si>
  <si>
    <t>6044134885</t>
  </si>
  <si>
    <t>2802</t>
  </si>
  <si>
    <t>Caucasia</t>
  </si>
  <si>
    <t>3137773031</t>
  </si>
  <si>
    <t>ganaderiasannicolascaucasia@gmail.com</t>
  </si>
  <si>
    <t>2916</t>
  </si>
  <si>
    <t>C.I. AGROGANADERA LA FERIA S.A.S.</t>
  </si>
  <si>
    <t>3154589952</t>
  </si>
  <si>
    <t>3007681175</t>
  </si>
  <si>
    <t>0348245422</t>
  </si>
  <si>
    <t>frutosmadeconstrucciones@gmail.com</t>
  </si>
  <si>
    <t>2466</t>
  </si>
  <si>
    <t>COMPANY GAMA SAS</t>
  </si>
  <si>
    <t>Puerto Berrio</t>
  </si>
  <si>
    <t>3209485988</t>
  </si>
  <si>
    <t>3144443031</t>
  </si>
  <si>
    <t>alcontar@outlook.com</t>
  </si>
  <si>
    <t>2656</t>
  </si>
  <si>
    <t>Cundinamarca</t>
  </si>
  <si>
    <t>fincalarosita@hotmail.com</t>
  </si>
  <si>
    <t>1771</t>
  </si>
  <si>
    <t>DANIEL MONTOYA MAYA</t>
  </si>
  <si>
    <t>2896</t>
  </si>
  <si>
    <t>DIEGO ALEJANDRO CRUZ JIMENEZ</t>
  </si>
  <si>
    <t>Amalfi</t>
  </si>
  <si>
    <t>Gyr y Brahman</t>
  </si>
  <si>
    <t>3234649528</t>
  </si>
  <si>
    <t>2342775</t>
  </si>
  <si>
    <t>diego.cruzj8@gmail.com</t>
  </si>
  <si>
    <t>2617</t>
  </si>
  <si>
    <t>3113460356</t>
  </si>
  <si>
    <t>ganaderia.sandiego@hotmail.com</t>
  </si>
  <si>
    <t>2967</t>
  </si>
  <si>
    <t>FELIPE PELAEZ RIOS</t>
  </si>
  <si>
    <t>Medellin</t>
  </si>
  <si>
    <t>pipepelaezz89@hotmail.com</t>
  </si>
  <si>
    <t>2314</t>
  </si>
  <si>
    <t>FRANCISCO ELADIO CADAVID ARTEAGA</t>
  </si>
  <si>
    <t>3122966478</t>
  </si>
  <si>
    <t>2987</t>
  </si>
  <si>
    <t>http://www.ganaderiariogrande.com</t>
  </si>
  <si>
    <t>1307</t>
  </si>
  <si>
    <t>slondonog@riogrande.co</t>
  </si>
  <si>
    <t>2306</t>
  </si>
  <si>
    <t>3218037489</t>
  </si>
  <si>
    <t>agrofredonia@yahoo.com</t>
  </si>
  <si>
    <t>1785</t>
  </si>
  <si>
    <t>3163976065</t>
  </si>
  <si>
    <t>epedropablo@gmail.com</t>
  </si>
  <si>
    <t>2506</t>
  </si>
  <si>
    <t>3125908735</t>
  </si>
  <si>
    <t>hmganaderia0@gmail.com</t>
  </si>
  <si>
    <t>3001</t>
  </si>
  <si>
    <t>GANADERIA MULTIGANGAS</t>
  </si>
  <si>
    <t>Planeta Rica</t>
  </si>
  <si>
    <t>ganaderia@multigangasltda.com</t>
  </si>
  <si>
    <t>1402</t>
  </si>
  <si>
    <t>3138720730</t>
  </si>
  <si>
    <t>santiagolopdo@hotmail.com</t>
  </si>
  <si>
    <t>2516</t>
  </si>
  <si>
    <t>Venecia</t>
  </si>
  <si>
    <t>info@ganaderiasanjuan.com</t>
  </si>
  <si>
    <t>2359</t>
  </si>
  <si>
    <t>CL 7 SUR 42 70 OF 705 ED FORUM</t>
  </si>
  <si>
    <t>hespinosa@ganaderiasanrafael.com</t>
  </si>
  <si>
    <t>http://www.ganaderiasanrafael.com</t>
  </si>
  <si>
    <t>0830</t>
  </si>
  <si>
    <t>Remedios</t>
  </si>
  <si>
    <t>ganaderiasantaclara@hotmail.com</t>
  </si>
  <si>
    <t>1801</t>
  </si>
  <si>
    <t>Armenia</t>
  </si>
  <si>
    <t>boga3h@hotmail.com</t>
  </si>
  <si>
    <t>1652</t>
  </si>
  <si>
    <t>GIROLANDAS LA PALMA SAS</t>
  </si>
  <si>
    <t>Rionegro</t>
  </si>
  <si>
    <t>3116084668</t>
  </si>
  <si>
    <t>info@girolandaslapalma.com</t>
  </si>
  <si>
    <t>2931</t>
  </si>
  <si>
    <t>GONZALO ALONSO CHAVERRA ACEVEDO</t>
  </si>
  <si>
    <t>GR INVERSIONES SAS</t>
  </si>
  <si>
    <t>Envigado</t>
  </si>
  <si>
    <t>4946176</t>
  </si>
  <si>
    <t>3164783127</t>
  </si>
  <si>
    <t>lagabrielahda@gmail.com</t>
  </si>
  <si>
    <t>2648</t>
  </si>
  <si>
    <t>GREGORIO MORENO PIEDRAHITA</t>
  </si>
  <si>
    <t>3138975577</t>
  </si>
  <si>
    <t>ganaderialatenencia@gmail.com</t>
  </si>
  <si>
    <t>2880</t>
  </si>
  <si>
    <t>HACIENDA ORO SAS</t>
  </si>
  <si>
    <t>3222370700</t>
  </si>
  <si>
    <t>3106661643</t>
  </si>
  <si>
    <t>haciendaoro4@gmail.com</t>
  </si>
  <si>
    <t>2885</t>
  </si>
  <si>
    <t>HACIENDA SAN JUAN DE CAUCA</t>
  </si>
  <si>
    <t>hdasjc@gmail.com</t>
  </si>
  <si>
    <t>1581</t>
  </si>
  <si>
    <t>HACIENDA SANTA LUCIA</t>
  </si>
  <si>
    <t>Titiribi</t>
  </si>
  <si>
    <t>Brahman puro y sus cruces</t>
  </si>
  <si>
    <t>discalar@gmail.com</t>
  </si>
  <si>
    <t>2340</t>
  </si>
  <si>
    <t>3185782588</t>
  </si>
  <si>
    <t>3146310944</t>
  </si>
  <si>
    <t>3146310951</t>
  </si>
  <si>
    <t>6045112796</t>
  </si>
  <si>
    <t>contabilidadtyh@une.net.co</t>
  </si>
  <si>
    <t>2977</t>
  </si>
  <si>
    <t>3003470595</t>
  </si>
  <si>
    <t>palpitoganaderia@gmail.com</t>
  </si>
  <si>
    <t>2972</t>
  </si>
  <si>
    <t>INVERSIONES AGROPECUARIAS BUILES YEPES SAS</t>
  </si>
  <si>
    <t>Ebejico</t>
  </si>
  <si>
    <t>3233097109</t>
  </si>
  <si>
    <t>leonelbuiles@hotmail.com</t>
  </si>
  <si>
    <t>2683</t>
  </si>
  <si>
    <t>INVERSIONES GANADERAS LA SOFIA SAS</t>
  </si>
  <si>
    <t>CL 18B SUR 38 54 IN 1401</t>
  </si>
  <si>
    <t>inversionesganaderaslasofia@gmail.com</t>
  </si>
  <si>
    <t>http://www.criaderolasofia.com</t>
  </si>
  <si>
    <t>1798</t>
  </si>
  <si>
    <t>INVERSIONES GANADERAS M&amp;M SAS</t>
  </si>
  <si>
    <t>Segovia</t>
  </si>
  <si>
    <t>3106122276</t>
  </si>
  <si>
    <t>3183438284</t>
  </si>
  <si>
    <t>carlosmario.11@gmail.com</t>
  </si>
  <si>
    <t>2828</t>
  </si>
  <si>
    <t>INVERSIONES JAIBU S.A.S.</t>
  </si>
  <si>
    <t>CL 6 SUR 43A 200 OF 704 ED LUGO</t>
  </si>
  <si>
    <t>jairobuileso@hotmail.com</t>
  </si>
  <si>
    <t>1763</t>
  </si>
  <si>
    <t>INVERSIONES JUAN LUIS TORO SAS</t>
  </si>
  <si>
    <t>villaluism@gmail.com</t>
  </si>
  <si>
    <t>2370</t>
  </si>
  <si>
    <t>Brahman y Gyr</t>
  </si>
  <si>
    <t>2205129</t>
  </si>
  <si>
    <t>3113180964</t>
  </si>
  <si>
    <t>2563</t>
  </si>
  <si>
    <t>INVERSIONES VANEMO S.A.</t>
  </si>
  <si>
    <t>1492</t>
  </si>
  <si>
    <t>INVERSIONES Y GANADOS LA ESMERALDA SAS</t>
  </si>
  <si>
    <t>3225117493</t>
  </si>
  <si>
    <t>3225117418</t>
  </si>
  <si>
    <t>garcesalejandra@hotmail.com</t>
  </si>
  <si>
    <t>INVERSORA CORONA SAS</t>
  </si>
  <si>
    <t>3217709417</t>
  </si>
  <si>
    <t>luisfernandogo@une.net.co</t>
  </si>
  <si>
    <t>2940</t>
  </si>
  <si>
    <t>CL 16 55 129</t>
  </si>
  <si>
    <t>jaimea@estudiodemoda.com.co</t>
  </si>
  <si>
    <t>1781</t>
  </si>
  <si>
    <t>CL 18 B SUR 36 120</t>
  </si>
  <si>
    <t>javierlp@une.net.co</t>
  </si>
  <si>
    <t>1991</t>
  </si>
  <si>
    <t>JHON FREDY CARTAGENA MONTOYA</t>
  </si>
  <si>
    <t>ganaderiabrisas123@hotmail.com</t>
  </si>
  <si>
    <t>1805</t>
  </si>
  <si>
    <t>3187826133</t>
  </si>
  <si>
    <t>jem-20@hotmail.com</t>
  </si>
  <si>
    <t>2935</t>
  </si>
  <si>
    <t>3217836626</t>
  </si>
  <si>
    <t>jorgegiraldo04@hotmail.com</t>
  </si>
  <si>
    <t>2971</t>
  </si>
  <si>
    <t>3217152577</t>
  </si>
  <si>
    <t>elcielo.ganaderia@gmail.com</t>
  </si>
  <si>
    <t>2521</t>
  </si>
  <si>
    <t>JUAN CARLOS HIGUITA PALACIO</t>
  </si>
  <si>
    <t>Brahman Gris y Brahman Rojo</t>
  </si>
  <si>
    <t>3126620693</t>
  </si>
  <si>
    <t>juancahiguita40@gmail.com</t>
  </si>
  <si>
    <t>2760</t>
  </si>
  <si>
    <t>Puerto Nare</t>
  </si>
  <si>
    <t>3005579860</t>
  </si>
  <si>
    <t>3234604207</t>
  </si>
  <si>
    <t>juandavidlg521@gmail.com</t>
  </si>
  <si>
    <t>2502</t>
  </si>
  <si>
    <t>jmartinez@celutec.com.co</t>
  </si>
  <si>
    <t>1557</t>
  </si>
  <si>
    <t>hdasj@gmail.com</t>
  </si>
  <si>
    <t>elrobleganaderia@gmail.com</t>
  </si>
  <si>
    <t>1962</t>
  </si>
  <si>
    <t>3117336544</t>
  </si>
  <si>
    <t>julianlema_s@hotmail.com</t>
  </si>
  <si>
    <t>2686</t>
  </si>
  <si>
    <t>LAS RIENDAS S.A.S.</t>
  </si>
  <si>
    <t>ganaderialasriendas@gmail.com</t>
  </si>
  <si>
    <t>1745</t>
  </si>
  <si>
    <t>LOGISTICA CARGA INMEDIATA S.A.S.</t>
  </si>
  <si>
    <t>3104572463</t>
  </si>
  <si>
    <t>2832</t>
  </si>
  <si>
    <t>DG 1 26 60</t>
  </si>
  <si>
    <t>molinoelleon@hotmail.com</t>
  </si>
  <si>
    <t>1698</t>
  </si>
  <si>
    <t>5575315</t>
  </si>
  <si>
    <t>3216063745</t>
  </si>
  <si>
    <t>inversiones.sinifana@une.net.co</t>
  </si>
  <si>
    <t>2645</t>
  </si>
  <si>
    <t>LUIS FERNANDO FONSECA VALENCIA</t>
  </si>
  <si>
    <t>3124294606</t>
  </si>
  <si>
    <t>luifonseca3@hotmail.com</t>
  </si>
  <si>
    <t>2988</t>
  </si>
  <si>
    <t>CL 99 100 54</t>
  </si>
  <si>
    <t>martha195707@hotmail.com</t>
  </si>
  <si>
    <t>3164284945</t>
  </si>
  <si>
    <t>fernandorua.1253@hotmail.com</t>
  </si>
  <si>
    <t>2955</t>
  </si>
  <si>
    <t>Hdas. El Caney</t>
  </si>
  <si>
    <t>0218</t>
  </si>
  <si>
    <t>http://www.luisamuelmartinez.com</t>
  </si>
  <si>
    <t>8393187</t>
  </si>
  <si>
    <t>3226880998</t>
  </si>
  <si>
    <t>mar-velezm@hotmail.com</t>
  </si>
  <si>
    <t>2924</t>
  </si>
  <si>
    <t>Hispania</t>
  </si>
  <si>
    <t>mariohagudelo@hotmail.com</t>
  </si>
  <si>
    <t>1872</t>
  </si>
  <si>
    <t>Cisneros</t>
  </si>
  <si>
    <t>3104712358</t>
  </si>
  <si>
    <t>martin.pulido@expresoandino.com</t>
  </si>
  <si>
    <t>1738</t>
  </si>
  <si>
    <t>MUNDO INSUMOS S.A</t>
  </si>
  <si>
    <t>Marinilla</t>
  </si>
  <si>
    <t>3156123353</t>
  </si>
  <si>
    <t>3187114866</t>
  </si>
  <si>
    <t>2707</t>
  </si>
  <si>
    <t>criaderosanagustin01@gmail.com</t>
  </si>
  <si>
    <t>NATIVA ECOSISTEMAS INTEGRALES SAS</t>
  </si>
  <si>
    <t>6046051266</t>
  </si>
  <si>
    <t>3196504276</t>
  </si>
  <si>
    <t>3103807202</t>
  </si>
  <si>
    <t>2847</t>
  </si>
  <si>
    <t>Yali</t>
  </si>
  <si>
    <t>3175740376</t>
  </si>
  <si>
    <t>2631667</t>
  </si>
  <si>
    <t>ganaderialosguaduales2020@gmail.com</t>
  </si>
  <si>
    <t>2679</t>
  </si>
  <si>
    <t>oszaga8@hotmail.com</t>
  </si>
  <si>
    <t>1892</t>
  </si>
  <si>
    <t>RAFAEL ORLANDO RIVERA ARISMENDY</t>
  </si>
  <si>
    <t>3206766266</t>
  </si>
  <si>
    <t>5818327</t>
  </si>
  <si>
    <t>rafaelorlandorivera@hotmail.com</t>
  </si>
  <si>
    <t>2670</t>
  </si>
  <si>
    <t>3143773318</t>
  </si>
  <si>
    <t>3015202133</t>
  </si>
  <si>
    <t>rjmillosfacturas@gmail.com</t>
  </si>
  <si>
    <t>2966</t>
  </si>
  <si>
    <t>REPRESENTACIONES GANG LTDA</t>
  </si>
  <si>
    <t>Olaya</t>
  </si>
  <si>
    <t>3228803706</t>
  </si>
  <si>
    <t>1966</t>
  </si>
  <si>
    <t>Arboletes</t>
  </si>
  <si>
    <t>rolreyes02@yahoo.com</t>
  </si>
  <si>
    <t>1751</t>
  </si>
  <si>
    <t>5581961</t>
  </si>
  <si>
    <t>3217220433</t>
  </si>
  <si>
    <t>sgl-ganaderia@hotmail.com</t>
  </si>
  <si>
    <t>2812</t>
  </si>
  <si>
    <t>sergioaristizabal123@gmail.com</t>
  </si>
  <si>
    <t>2302</t>
  </si>
  <si>
    <t>TERIOGEN S.A.S.</t>
  </si>
  <si>
    <t>3205641658</t>
  </si>
  <si>
    <t>5898057</t>
  </si>
  <si>
    <t>teriogenauxiliar@gmail.com</t>
  </si>
  <si>
    <t>1926</t>
  </si>
  <si>
    <t>TODO TIEMPO S.A.S.</t>
  </si>
  <si>
    <t>Mutata</t>
  </si>
  <si>
    <t>4423355</t>
  </si>
  <si>
    <t>3104491695</t>
  </si>
  <si>
    <t>3103596634</t>
  </si>
  <si>
    <t>maria_teresa98@yahoo.com</t>
  </si>
  <si>
    <t>fabioaristizabalt@hotmail.com</t>
  </si>
  <si>
    <t>2624</t>
  </si>
  <si>
    <t>UNIVERSIDAD NACIONAL DE COLOMBIA</t>
  </si>
  <si>
    <t>8532623</t>
  </si>
  <si>
    <t>4309028</t>
  </si>
  <si>
    <t>2531</t>
  </si>
  <si>
    <t>secestagra_med@unal.edu.co</t>
  </si>
  <si>
    <t>URIEL ANTONIO GARCIA CORREO</t>
  </si>
  <si>
    <t>TV 38 71 109</t>
  </si>
  <si>
    <t>urielgarciac@vima.com.co</t>
  </si>
  <si>
    <t>1818</t>
  </si>
  <si>
    <t>VICTOR RODRIGO GALLEGO MEJIA</t>
  </si>
  <si>
    <t>Don Matias</t>
  </si>
  <si>
    <t>asesoriayconsultoriasas@outlook.com</t>
  </si>
  <si>
    <t>2860</t>
  </si>
  <si>
    <t>AGRO CAÑADULCE S.A.S.</t>
  </si>
  <si>
    <t>Ganado Puro Gyr y Girolando</t>
  </si>
  <si>
    <t>Medellín</t>
  </si>
  <si>
    <t>Antoquia</t>
  </si>
  <si>
    <t>Puerto Berrío</t>
  </si>
  <si>
    <t>telefono3</t>
  </si>
  <si>
    <t>telefono4</t>
  </si>
  <si>
    <t>agrotin@une.net.co</t>
  </si>
  <si>
    <t>gape@une.net.co</t>
  </si>
  <si>
    <t>Bello</t>
  </si>
  <si>
    <t>Necoclí</t>
  </si>
  <si>
    <t>Bolívar</t>
  </si>
  <si>
    <t>Ganado Puro, Brahman, Gyr y Guzerá</t>
  </si>
  <si>
    <t>Ganado Puro, Brahman Puro Blanco y Rojo</t>
  </si>
  <si>
    <t>Boyacá</t>
  </si>
  <si>
    <t>ÁLVARO DE JESÚS PUERTA HERRERA</t>
  </si>
  <si>
    <t>ÁLVARO MESA CADAVID</t>
  </si>
  <si>
    <t>Apartadó</t>
  </si>
  <si>
    <t>Nechí</t>
  </si>
  <si>
    <t>Brahman Rojo, Brahman Gris y Gyr</t>
  </si>
  <si>
    <t>Brahman y Guzerá</t>
  </si>
  <si>
    <t>ANDRÉS FELIPE ZAPATA GIL</t>
  </si>
  <si>
    <t>Mulatos - Necoclí</t>
  </si>
  <si>
    <t>Ganado Puro, Guzerá</t>
  </si>
  <si>
    <t>Brahman, Gyr y Guzerá</t>
  </si>
  <si>
    <t>Bucaramanga</t>
  </si>
  <si>
    <t>Santander</t>
  </si>
  <si>
    <t>CORNELIO HUMBERTO SEGURA BARRAGÁN</t>
  </si>
  <si>
    <t>Bogotá</t>
  </si>
  <si>
    <t>Titiribí</t>
  </si>
  <si>
    <t>DIEGO ALEXANDER UPEGUI GARCÍA</t>
  </si>
  <si>
    <t>Caracolí</t>
  </si>
  <si>
    <t>GANADERÍA HM SAS</t>
  </si>
  <si>
    <t>GANADERÍA JV</t>
  </si>
  <si>
    <t>GANADERÍA SAN JUAN DE LOS CERROS</t>
  </si>
  <si>
    <t>GANADERÍA SAN RAFAEL</t>
  </si>
  <si>
    <t>GANADERÍA SANTA CLARA</t>
  </si>
  <si>
    <t>FUNDACIÓN GRUPO ARGOS</t>
  </si>
  <si>
    <t>3136860539/40</t>
  </si>
  <si>
    <t>telefono5</t>
  </si>
  <si>
    <t>avalderrama@rgrande.co</t>
  </si>
  <si>
    <t>andres.valderrama@alianzaganadera.co</t>
  </si>
  <si>
    <t xml:space="preserve"> Medellín</t>
  </si>
  <si>
    <t>G3 BIOTECNOLOGÍA ANIMAL SAS</t>
  </si>
  <si>
    <t>GANADERÍA AMARÚ</t>
  </si>
  <si>
    <t>Sopetrán</t>
  </si>
  <si>
    <t>Brahman Gyr y Girolando</t>
  </si>
  <si>
    <t>instagram</t>
  </si>
  <si>
    <t>Ganado Puro, Brahman</t>
  </si>
  <si>
    <t>Córdoba</t>
  </si>
  <si>
    <t>GANADERÍA SAN ANTONIO DEL RÍO S.A.S.</t>
  </si>
  <si>
    <t>Sonsón</t>
  </si>
  <si>
    <t>Ganado Puro, Brahman Blanco</t>
  </si>
  <si>
    <t>GANADERÍA Y CENTRAL GENÉTICA BOGA S.A.S.</t>
  </si>
  <si>
    <t>Quindío</t>
  </si>
  <si>
    <t>Girolando, Gyr y Holstein</t>
  </si>
  <si>
    <t>Rio Negro</t>
  </si>
  <si>
    <t>Cáceres</t>
  </si>
  <si>
    <t>chalo.1000@hotmail.com</t>
  </si>
  <si>
    <t>Gyr, Guzerá, Red Sindhi y Brahman</t>
  </si>
  <si>
    <t>Jericó</t>
  </si>
  <si>
    <t>HÉCTOR EMILIO HOYOS SALAZAR</t>
  </si>
  <si>
    <t>HYBRIDO CARDIOLOGÍA SAS</t>
  </si>
  <si>
    <t>Goméz Plata</t>
  </si>
  <si>
    <t>Gyr, Nelore, Brahman y Guzerá</t>
  </si>
  <si>
    <t>Ganado Puro, Brahman Rojo</t>
  </si>
  <si>
    <t>hacienda2</t>
  </si>
  <si>
    <t>municipio2</t>
  </si>
  <si>
    <t>departamento3</t>
  </si>
  <si>
    <t>departamento2</t>
  </si>
  <si>
    <t>departamento1</t>
  </si>
  <si>
    <t>municipio1</t>
  </si>
  <si>
    <t>hacienda1</t>
  </si>
  <si>
    <t>Montelíbano</t>
  </si>
  <si>
    <t xml:space="preserve">Puerto Nare </t>
  </si>
  <si>
    <t>Carmen de Viboral</t>
  </si>
  <si>
    <t>Palmito</t>
  </si>
  <si>
    <t>Sucre</t>
  </si>
  <si>
    <t>hacienda3</t>
  </si>
  <si>
    <t>Casanare</t>
  </si>
  <si>
    <t>INVERSIONES MEJÍA MORENO S.A.S.</t>
  </si>
  <si>
    <t>invanemo@hotmail.com</t>
  </si>
  <si>
    <t>vvanegas-7@hotmail.com</t>
  </si>
  <si>
    <t>Marsella</t>
  </si>
  <si>
    <t>Risaralda</t>
  </si>
  <si>
    <t>Gómez Plata</t>
  </si>
  <si>
    <t>JAIME ALBERTO ÁLVAREZ PÉREZ</t>
  </si>
  <si>
    <t>JAVIER LÓPEZ PARRA</t>
  </si>
  <si>
    <t>JOHN ÉDISON MORALES ORDOÑEZ</t>
  </si>
  <si>
    <t>JORGE MAURICIO GIRALDO GÓMEZ</t>
  </si>
  <si>
    <t>Nordeste Yalí</t>
  </si>
  <si>
    <t>JUAN CARLOS GARCÍA CORREA</t>
  </si>
  <si>
    <t>JUAN ESTEBAN MARTÍNEZ ESTRADA</t>
  </si>
  <si>
    <t>JUAN SEBASTIÁN ROLDÁN GIRALDO</t>
  </si>
  <si>
    <t>Ganado Puro, Brahman Rojo y Blanco</t>
  </si>
  <si>
    <t>JULIÁN LEMA SUAREZ</t>
  </si>
  <si>
    <t>San Pedro de Urabá</t>
  </si>
  <si>
    <t>LUIS FERNANDO BUSTAMANTE RAMÍREZ</t>
  </si>
  <si>
    <t>Yondó</t>
  </si>
  <si>
    <t>LUIS FERNANDO GONZÁLEZ DÍAZ</t>
  </si>
  <si>
    <t>Chigorodó</t>
  </si>
  <si>
    <t>municipio3</t>
  </si>
  <si>
    <t>Andes</t>
  </si>
  <si>
    <t>LUIS FERNANDO RÚA DUQUE</t>
  </si>
  <si>
    <t>LUIS SAMUEL MARTÍNEZ E HIJOS</t>
  </si>
  <si>
    <t>Santa Fé de Antioquia</t>
  </si>
  <si>
    <t>ls@luisamuelmartinez.com</t>
  </si>
  <si>
    <t>ganaderiaelcaney@gmail.com</t>
  </si>
  <si>
    <t>MARIO AUGUSTO VÉLEZ MUÑOZ</t>
  </si>
  <si>
    <t>MARIO HERNÁN AGUDELO CÁRDENAS</t>
  </si>
  <si>
    <t>Ganado Puro, Brahman y Gyr</t>
  </si>
  <si>
    <t>MARTÍN JULIÁN PULIDO CASTRO</t>
  </si>
  <si>
    <t>Brahman, Gyr y Girolando</t>
  </si>
  <si>
    <t>NÉSTOR GARCIA DUQUE</t>
  </si>
  <si>
    <t>OSCAR GERARDO ZAMBRANO GARZÓN</t>
  </si>
  <si>
    <t>Puerto BerrÍo</t>
  </si>
  <si>
    <t>Mutatá</t>
  </si>
  <si>
    <t>Cebú Comercial</t>
  </si>
  <si>
    <t>RAÚL FERNANDO JARAMILLO CARDONA</t>
  </si>
  <si>
    <t>San Luis</t>
  </si>
  <si>
    <t>Ganado Puro, Gyr y Hembras F1</t>
  </si>
  <si>
    <t>ROLANDO REYES GONZÁLEZ</t>
  </si>
  <si>
    <t>Ganado Puro, Gyr</t>
  </si>
  <si>
    <t>Montería</t>
  </si>
  <si>
    <t>SEBASTIÁN GRISALES LÓPEZ</t>
  </si>
  <si>
    <t>SERGIO ALBERTO ARISTIZABAL PATIÑO</t>
  </si>
  <si>
    <t>Cebú , Brangus, Simental</t>
  </si>
  <si>
    <t>San José de la Montaña</t>
  </si>
  <si>
    <t>AGROPECUARIA SIETE PALMAS S.A.S.</t>
  </si>
  <si>
    <t>GANADERIA LOS PLACERES</t>
  </si>
  <si>
    <t>YOHANA KATIUSKA GIRALDO RESTREPO</t>
  </si>
  <si>
    <t>Ganaderia Los Placeres</t>
  </si>
  <si>
    <t>Arauca</t>
  </si>
  <si>
    <t>Saravena</t>
  </si>
  <si>
    <t>Tame</t>
  </si>
  <si>
    <t>Arauquita</t>
  </si>
  <si>
    <t>Ganado Puro, Brahman Gris y Brahman Rojo</t>
  </si>
  <si>
    <t>Brahman Gris y Gyr</t>
  </si>
  <si>
    <t>3214266058</t>
  </si>
  <si>
    <t>3102540285</t>
  </si>
  <si>
    <t>3112114325</t>
  </si>
  <si>
    <t>3143509568</t>
  </si>
  <si>
    <t>3196508060</t>
  </si>
  <si>
    <t>3225957483</t>
  </si>
  <si>
    <t>3112379969</t>
  </si>
  <si>
    <t>agropecuaria7palmas@hotmail.com</t>
  </si>
  <si>
    <t>agroceba@hotmail.com</t>
  </si>
  <si>
    <t>c.fernandanieto@gmail.com</t>
  </si>
  <si>
    <t>ganaderia_el_buho@hotmail.com</t>
  </si>
  <si>
    <t>ganaderiajjcanassas@gmail.com</t>
  </si>
  <si>
    <t>haciendalosplaceres@hotmail.com</t>
  </si>
  <si>
    <t>ofirogger@gmail.com</t>
  </si>
  <si>
    <t>alpesa01@gmail.com</t>
  </si>
  <si>
    <t>jkgrl98706@gmail.com</t>
  </si>
  <si>
    <t>CL 14 19 05</t>
  </si>
  <si>
    <t>CARLOS ALBERTO GÓMEZ REMOLINA</t>
  </si>
  <si>
    <t>Americas</t>
  </si>
  <si>
    <t>GANADERÍA EL BÚHO S.A.S.</t>
  </si>
  <si>
    <t>GANADERÍA JJ CAÑAS SAS</t>
  </si>
  <si>
    <t>CL 40 29 00</t>
  </si>
  <si>
    <t>Yopal</t>
  </si>
  <si>
    <t>ROGGER ULISES MARTINEZ TRASLAVIÑA</t>
  </si>
  <si>
    <t>Hda Caña Dulce</t>
  </si>
  <si>
    <t>Hda La Ilusión</t>
  </si>
  <si>
    <t>Hda La Fantasia</t>
  </si>
  <si>
    <t>Hda La Constancia</t>
  </si>
  <si>
    <t>Hda Agropecuaria el Porce S.A.S, Jardín Caceres</t>
  </si>
  <si>
    <t>Hda Ganadería La Abundancia</t>
  </si>
  <si>
    <t>Hda El Algarrobo</t>
  </si>
  <si>
    <t>Hda La Sofia BR</t>
  </si>
  <si>
    <t>Hda Popala</t>
  </si>
  <si>
    <t>Hda Judea, Colorado</t>
  </si>
  <si>
    <t>Hda Polvillal</t>
  </si>
  <si>
    <t>Hda Buena Vista</t>
  </si>
  <si>
    <t>Hda Villa Rica</t>
  </si>
  <si>
    <t>Hda El Amparo</t>
  </si>
  <si>
    <t>Hda La Sarita, Virginias</t>
  </si>
  <si>
    <t>Hda Casanare, La Magdalena</t>
  </si>
  <si>
    <t>Hda Centenario</t>
  </si>
  <si>
    <t>Hda Fundadores</t>
  </si>
  <si>
    <t>Hda La Brasilia</t>
  </si>
  <si>
    <t>HdaBuenavista</t>
  </si>
  <si>
    <t>Hda San Miguel</t>
  </si>
  <si>
    <t>Hda San Juan de los Cerros</t>
  </si>
  <si>
    <t>Hda San Rafael</t>
  </si>
  <si>
    <t>Hda Santa Clara</t>
  </si>
  <si>
    <t>Hda La Colina</t>
  </si>
  <si>
    <t>Hda El Rayado</t>
  </si>
  <si>
    <t>Hda San Fernando</t>
  </si>
  <si>
    <t>Hda La Tenencia</t>
  </si>
  <si>
    <t>Hda Oro - Alicante</t>
  </si>
  <si>
    <t>Hda San Juan de Cauca</t>
  </si>
  <si>
    <t>Hda Santa Lucia</t>
  </si>
  <si>
    <t>Hda Miramar, Currulado, Vereda Galleta</t>
  </si>
  <si>
    <t>Hda Tasmania</t>
  </si>
  <si>
    <t>Hda Santa Cruz</t>
  </si>
  <si>
    <t>Hda Severa, Vereda Río Viejo</t>
  </si>
  <si>
    <t>Hda San Cristóbal</t>
  </si>
  <si>
    <t>Hda Los Tibets, San José del Nus - Vía San Roque</t>
  </si>
  <si>
    <t>Hda El Silencio</t>
  </si>
  <si>
    <t>Hda La Roca</t>
  </si>
  <si>
    <t>Hda Los Angeles</t>
  </si>
  <si>
    <t>Hda La Mayoría</t>
  </si>
  <si>
    <t>Hda El Carimagual, Cgto. la Unión</t>
  </si>
  <si>
    <t>Hda La Sánchez</t>
  </si>
  <si>
    <t>Hda El Roble</t>
  </si>
  <si>
    <t>HdaEl Calafate, Puente Iglesias</t>
  </si>
  <si>
    <t>Hda Villa Fernanda</t>
  </si>
  <si>
    <t>Hda Portobelo</t>
  </si>
  <si>
    <t>Hda El Manzanillo</t>
  </si>
  <si>
    <t>Hda El Guaimaro - Salgar</t>
  </si>
  <si>
    <t>Hda Los Bohios</t>
  </si>
  <si>
    <t>Hda Palma Real</t>
  </si>
  <si>
    <t>Hda Casi que no</t>
  </si>
  <si>
    <t>Hda La Carolina</t>
  </si>
  <si>
    <t>Hda El ParaÍso</t>
  </si>
  <si>
    <t>Hda Las Delicias</t>
  </si>
  <si>
    <t>Hda La Loma, Venecia</t>
  </si>
  <si>
    <t>Hda Finca el Paraiso</t>
  </si>
  <si>
    <t>Hda Palma</t>
  </si>
  <si>
    <t>Hda Corocoro</t>
  </si>
  <si>
    <t>Hda Janeiro</t>
  </si>
  <si>
    <t>Asociado Puro,  Brahman</t>
  </si>
  <si>
    <t>Asociado Puro, Brahman, Gyr y Guzerá</t>
  </si>
  <si>
    <t>Asociado Puro, Brahman</t>
  </si>
  <si>
    <t>Asociado Puro, Guzerá</t>
  </si>
  <si>
    <t>Asociado Puro, Brahman Rojo, Brahman Gris y Gyr</t>
  </si>
  <si>
    <t xml:space="preserve">Asociado Puro, Brahman </t>
  </si>
  <si>
    <t xml:space="preserve">Asociado Puro, Brahman Rojo </t>
  </si>
  <si>
    <t>Asociado Puro, Gyr</t>
  </si>
  <si>
    <t>Asociado Puro, Brahman, Gyr y F1</t>
  </si>
  <si>
    <t>CL 9A SUR # 25 - 101 ED TORDESILLAS APTO 103</t>
  </si>
  <si>
    <t>CL 5C # 36B - 20 APTO 201 ARBOLEDA DE CASTILLA</t>
  </si>
  <si>
    <t>CR 25 # 3 - 45, Mall del Este</t>
  </si>
  <si>
    <t>CL 39B SUR # 28 - 85</t>
  </si>
  <si>
    <t>CL 7 # 39 - 290 - 1208</t>
  </si>
  <si>
    <t>CL 3 # 54 - 120</t>
  </si>
  <si>
    <t>CL 19 # 3 - 10</t>
  </si>
  <si>
    <t>CL 36 SUR # 43B - 25</t>
  </si>
  <si>
    <t>CL 9B SUR # 25 - 161</t>
  </si>
  <si>
    <t>CL 80 # 67 - 02</t>
  </si>
  <si>
    <t>CL 106 # 56 - 62</t>
  </si>
  <si>
    <t>CL 15 # 25 -08</t>
  </si>
  <si>
    <t>CL 17 # 21 - 05</t>
  </si>
  <si>
    <t>CL 45 55 - 33</t>
  </si>
  <si>
    <t>CL 50 53 91</t>
  </si>
  <si>
    <t>CL 12  7D 36</t>
  </si>
  <si>
    <t>CL 27 16 16</t>
  </si>
  <si>
    <t>CL 64 # 76A - 29 APTO 2303</t>
  </si>
  <si>
    <t xml:space="preserve">CL 64 # 76A - 29 / APTO 805 </t>
  </si>
  <si>
    <t>WILBER ALEXANDER PEÑALOZA SANTOS</t>
  </si>
  <si>
    <t>WALTER DAVID BAYONA BUELVAS</t>
  </si>
  <si>
    <t>RAFAEL ERNESTO CUELLO SANTANA</t>
  </si>
  <si>
    <t>MONARCA AGROINDUSTRIAL S.A.S.</t>
  </si>
  <si>
    <t>INVERSIONES NOVA ASS S.A.S.</t>
  </si>
  <si>
    <t>CONSTRUASESORIAS D &amp; P SAS</t>
  </si>
  <si>
    <t>BEY BALTAZAR BROCHERO RAVELO</t>
  </si>
  <si>
    <t>ANDRES MAURICIO DE LA ROSA</t>
  </si>
  <si>
    <t>AGROPECUARIA LOS CAMPANOS SAS</t>
  </si>
  <si>
    <t>AGROINDUSTRIA PEDREGAL SAS</t>
  </si>
  <si>
    <t>Ganado Puro, Gyr y Holstein</t>
  </si>
  <si>
    <t>Ganada Puro, Brahman</t>
  </si>
  <si>
    <t>Gyr y F1</t>
  </si>
  <si>
    <t>CL 60 46 55</t>
  </si>
  <si>
    <t>Barranquilla</t>
  </si>
  <si>
    <t>Nelore</t>
  </si>
  <si>
    <t>Sabanalarga</t>
  </si>
  <si>
    <t>3116928537</t>
  </si>
  <si>
    <t>3158504678</t>
  </si>
  <si>
    <t>3009716</t>
  </si>
  <si>
    <t>3114030431</t>
  </si>
  <si>
    <t>3205708346</t>
  </si>
  <si>
    <t>3008714761</t>
  </si>
  <si>
    <t>3008118403</t>
  </si>
  <si>
    <t>3127346459</t>
  </si>
  <si>
    <t>8782104</t>
  </si>
  <si>
    <t>3162715815</t>
  </si>
  <si>
    <t>contabilidad@loscampanos.com</t>
  </si>
  <si>
    <t>beybrocheror@gmail.com</t>
  </si>
  <si>
    <t>ecepedamacias18@yahoo.com</t>
  </si>
  <si>
    <t>3104796761</t>
  </si>
  <si>
    <t>3108278082</t>
  </si>
  <si>
    <t>inorena14@yahoo.com</t>
  </si>
  <si>
    <t>6053100240</t>
  </si>
  <si>
    <t>agroindustriapedregalsas@gmail.com</t>
  </si>
  <si>
    <t>2960</t>
  </si>
  <si>
    <t>julsaade@metrotel.net.co</t>
  </si>
  <si>
    <t>1959</t>
  </si>
  <si>
    <t>3244761972</t>
  </si>
  <si>
    <t>3043080577</t>
  </si>
  <si>
    <t>santigabo77@hotmail.com</t>
  </si>
  <si>
    <t>2861</t>
  </si>
  <si>
    <t>3135991751</t>
  </si>
  <si>
    <t>marc_anto_1@hotmail.com</t>
  </si>
  <si>
    <t>director@dariocabello.com</t>
  </si>
  <si>
    <t>2569</t>
  </si>
  <si>
    <t>lafamiliaganaderia@outlook.com</t>
  </si>
  <si>
    <t>2766</t>
  </si>
  <si>
    <t>3659444</t>
  </si>
  <si>
    <t>inversionesnovaass@hotmail.com</t>
  </si>
  <si>
    <t>2486</t>
  </si>
  <si>
    <t>juanraad16@hotmail.com</t>
  </si>
  <si>
    <t>2532</t>
  </si>
  <si>
    <t>julio6054@hotmail.com</t>
  </si>
  <si>
    <t>3156837159</t>
  </si>
  <si>
    <t>2873</t>
  </si>
  <si>
    <t>2704</t>
  </si>
  <si>
    <t>2443</t>
  </si>
  <si>
    <t>rafaelecs@hotmail.com</t>
  </si>
  <si>
    <t>walbayona@yahoo.com</t>
  </si>
  <si>
    <t>1757</t>
  </si>
  <si>
    <t>Atlántico</t>
  </si>
  <si>
    <t>AGROPECUARIA SJ SAN JOAQUÍN S EN C</t>
  </si>
  <si>
    <t>Sabanagrande</t>
  </si>
  <si>
    <t>Santo Tomas</t>
  </si>
  <si>
    <t>Santa Lucía</t>
  </si>
  <si>
    <t>Luruaco</t>
  </si>
  <si>
    <t>Turbaná</t>
  </si>
  <si>
    <t>DARIO TOMÁS CABELLO BAQUERO</t>
  </si>
  <si>
    <t>Baranoa</t>
  </si>
  <si>
    <t>Gyr y Guzerá</t>
  </si>
  <si>
    <t>GANADERÍA LA FAMILIA SAS</t>
  </si>
  <si>
    <t>Juan de Acosta</t>
  </si>
  <si>
    <t>JUAN RAAD PEÑA</t>
  </si>
  <si>
    <t>Girolando, Gyr y Guzerá</t>
  </si>
  <si>
    <t>JULIO CÉSAR HERNÁNDEZ BOCHAGA</t>
  </si>
  <si>
    <t>OSCAR DARÍO NOREÑA MESA</t>
  </si>
  <si>
    <t>Guzerá Lechero y F1</t>
  </si>
  <si>
    <t>whatsapp1</t>
  </si>
  <si>
    <t>whatsapp2</t>
  </si>
  <si>
    <t>Hda Los Campanos</t>
  </si>
  <si>
    <t>Hda San Joaquín Las Luces</t>
  </si>
  <si>
    <t>Hda Lilia Elvira San Joaquin - El Bonguito</t>
  </si>
  <si>
    <t>Hda Mottawa</t>
  </si>
  <si>
    <t>Hda Ganadería Las Palmeras - Mirador</t>
  </si>
  <si>
    <t>Hda Las Potrancas, Currulao</t>
  </si>
  <si>
    <t>Hda La Conquista</t>
  </si>
  <si>
    <t>Hda El Oasis</t>
  </si>
  <si>
    <t>Ganadería La Fe Hda El Legado</t>
  </si>
  <si>
    <t>Hda Luxemburgo</t>
  </si>
  <si>
    <t>Hda Pedregal, Molinero</t>
  </si>
  <si>
    <t>CL 9 # 10-17</t>
  </si>
  <si>
    <t>CL 20 # 15 - 32</t>
  </si>
  <si>
    <t>CL 29 # 18 -35</t>
  </si>
  <si>
    <t>CL 67 # 39B - 42</t>
  </si>
  <si>
    <t>LUIS CARLOS CL RESTREPO</t>
  </si>
  <si>
    <t>AGREGADOS LA PAZ SAS</t>
  </si>
  <si>
    <t>contabilidad@agregadoslapaz.com</t>
  </si>
  <si>
    <t>ALBERTO MANUEL PATERNINA PATERNINA</t>
  </si>
  <si>
    <t>4292583</t>
  </si>
  <si>
    <t>3106271327</t>
  </si>
  <si>
    <t>ferre-todoelbanco@hotmail.com</t>
  </si>
  <si>
    <t>Guzerá, Gyr y Brahman</t>
  </si>
  <si>
    <t>Cartagena</t>
  </si>
  <si>
    <t>El Banco Magdalena</t>
  </si>
  <si>
    <t>AZIZ MIKHAEL EL SKAF</t>
  </si>
  <si>
    <t>Calamar</t>
  </si>
  <si>
    <t>3126387788</t>
  </si>
  <si>
    <t>azizskaff@hotmail.com</t>
  </si>
  <si>
    <t>3057684365</t>
  </si>
  <si>
    <t>ccvelandia02@gmail.com</t>
  </si>
  <si>
    <t>CARMELO HADECHINE DEULOFEUT</t>
  </si>
  <si>
    <t>Mahates</t>
  </si>
  <si>
    <t>San Martín de Loba</t>
  </si>
  <si>
    <t>CARLOS ARNULFO CALDERÓN VELANDIA</t>
  </si>
  <si>
    <t>Simití</t>
  </si>
  <si>
    <t>nicosalazar96@hotmail.com</t>
  </si>
  <si>
    <t>Morales</t>
  </si>
  <si>
    <t>3162477050</t>
  </si>
  <si>
    <t>3502676683</t>
  </si>
  <si>
    <t>2942</t>
  </si>
  <si>
    <t>EFRAIN ARTURO BOTERO SALAZAR</t>
  </si>
  <si>
    <t>Magangue</t>
  </si>
  <si>
    <t>indiana225@gmail.com</t>
  </si>
  <si>
    <t>San Juan Nepomuceno</t>
  </si>
  <si>
    <t>3137562598</t>
  </si>
  <si>
    <t>losciruelosganaderia@gmail.com</t>
  </si>
  <si>
    <t>2911</t>
  </si>
  <si>
    <t>HERMANOS ARABIA TORRES S.A.S.</t>
  </si>
  <si>
    <t>3114156285</t>
  </si>
  <si>
    <t>3205214258</t>
  </si>
  <si>
    <t>administracion@efel.com.co</t>
  </si>
  <si>
    <t>hernanaltorestrepo@gmail.com</t>
  </si>
  <si>
    <t>gerencia@codis.com.co</t>
  </si>
  <si>
    <t>INVERSIONES SALAS ARAUJO &amp; CIA S EN C</t>
  </si>
  <si>
    <t>willnerfp@hotmail.com</t>
  </si>
  <si>
    <t>1582</t>
  </si>
  <si>
    <t>Criadero IG</t>
  </si>
  <si>
    <t>Turbana</t>
  </si>
  <si>
    <t>3157356377</t>
  </si>
  <si>
    <t>3005521537</t>
  </si>
  <si>
    <t>ig@asesoriasyconstrucciones.com.co</t>
  </si>
  <si>
    <t>2688</t>
  </si>
  <si>
    <t>Santa Rosa de Lima</t>
  </si>
  <si>
    <t>3117252969</t>
  </si>
  <si>
    <t>yuli_giraldo25@hotmail.com</t>
  </si>
  <si>
    <t>2929</t>
  </si>
  <si>
    <t>luisalfonsolondono57@hotmail.com</t>
  </si>
  <si>
    <t>1454</t>
  </si>
  <si>
    <t>LUIS VENECIA CAPATAZ</t>
  </si>
  <si>
    <t>3207690960</t>
  </si>
  <si>
    <t>3122432086</t>
  </si>
  <si>
    <t>luisvenecia06@gmail.com</t>
  </si>
  <si>
    <t>2650</t>
  </si>
  <si>
    <t>MARTA BOTERO MAYA</t>
  </si>
  <si>
    <t>boteromaya@hotmail.com</t>
  </si>
  <si>
    <t>1556</t>
  </si>
  <si>
    <t>RICARDO ARANGO BOTERO</t>
  </si>
  <si>
    <t>Zambrano</t>
  </si>
  <si>
    <t>Cali</t>
  </si>
  <si>
    <t>Valle del Cauca</t>
  </si>
  <si>
    <t>agrocosto@gmail.com</t>
  </si>
  <si>
    <t>EDINSON, OSIRIS Y LADYS SALAZAR</t>
  </si>
  <si>
    <t>Cañaveral</t>
  </si>
  <si>
    <t>carmelo.hadechine@gmail.com</t>
  </si>
  <si>
    <t>GABRIEL ENRIQUE PÉREZ LÓPEZ</t>
  </si>
  <si>
    <t>San Juan</t>
  </si>
  <si>
    <t>HERNÁN ALBERTO RESTREPO OROZCO</t>
  </si>
  <si>
    <t>Magangué</t>
  </si>
  <si>
    <t>HUGO PUENTES PATIÑO</t>
  </si>
  <si>
    <t>Hda El Diamante</t>
  </si>
  <si>
    <t>Las Vegas</t>
  </si>
  <si>
    <t>Arjona</t>
  </si>
  <si>
    <t>ISMAEL GUETTE LÓPEZ</t>
  </si>
  <si>
    <t>JUAN SEBASTIÁN QUINTERO GIRALDO</t>
  </si>
  <si>
    <t>Turbaco</t>
  </si>
  <si>
    <t>LUIS ALFONSO LONDOÑO BOTERO</t>
  </si>
  <si>
    <t>El Peñón</t>
  </si>
  <si>
    <t>Gyr y sus cruces</t>
  </si>
  <si>
    <t>AGRICOLA Y GANADERA PALAGUA</t>
  </si>
  <si>
    <t>palagua2004@gmail.com</t>
  </si>
  <si>
    <t>AGROLOGISTICA INCA SAS</t>
  </si>
  <si>
    <t>3204182285</t>
  </si>
  <si>
    <t>3102088603</t>
  </si>
  <si>
    <t>agrologisticainca@gmail.com</t>
  </si>
  <si>
    <t>CAMILO SANTANDER SIERRA LOZANO</t>
  </si>
  <si>
    <t>camilo.sierra@geoespectro.com</t>
  </si>
  <si>
    <t>CI LILIGEMS LTDA</t>
  </si>
  <si>
    <t>3344064</t>
  </si>
  <si>
    <t>3214928021</t>
  </si>
  <si>
    <t>cililigemsltda@hotmail.com</t>
  </si>
  <si>
    <t>Gyr y Girolando</t>
  </si>
  <si>
    <t>3167595136</t>
  </si>
  <si>
    <t>CL 20 21 27</t>
  </si>
  <si>
    <t>Duitama</t>
  </si>
  <si>
    <t>germanmejiaduitama@gmail.com</t>
  </si>
  <si>
    <t>HUGO ESCOBAR BERNAL</t>
  </si>
  <si>
    <t>3208260626</t>
  </si>
  <si>
    <t>HUGO LIZANDRO OSORIO SIERRA</t>
  </si>
  <si>
    <t>San Pablo De Borbur</t>
  </si>
  <si>
    <t>3214966087</t>
  </si>
  <si>
    <t>5514096</t>
  </si>
  <si>
    <t>lisandro0529@gmail.com</t>
  </si>
  <si>
    <t>CL 113 7 45 TO B OF 1016 ED TELEPORT</t>
  </si>
  <si>
    <t>informacion@hatocebu.com</t>
  </si>
  <si>
    <t>INVERSIONES AGROGANADERAS OS SAS</t>
  </si>
  <si>
    <t>3112633897</t>
  </si>
  <si>
    <t>3017895825</t>
  </si>
  <si>
    <t>elmilagrosoganaderia@gmail.com</t>
  </si>
  <si>
    <t>INVERSIONES AGROPECUARIAS PLAYA LINDA</t>
  </si>
  <si>
    <t>2666636</t>
  </si>
  <si>
    <t>agrocomercialplayalinda@gmail.com</t>
  </si>
  <si>
    <t>CL 27 6 75 OF 501</t>
  </si>
  <si>
    <t>aovalle@haciendaelparaiso.co</t>
  </si>
  <si>
    <t>OSCAR MAURICIO ESCOBAR PARADA</t>
  </si>
  <si>
    <t>Brahman Gris y Brahman Blanco</t>
  </si>
  <si>
    <t>3114774661</t>
  </si>
  <si>
    <t>ganaderiaellegado@gmail.com</t>
  </si>
  <si>
    <t>3203458082</t>
  </si>
  <si>
    <t>3174363274</t>
  </si>
  <si>
    <t>Puerto Boyacá</t>
  </si>
  <si>
    <t>Muzo</t>
  </si>
  <si>
    <t>ELKIN MONSALVE CASTAÑO</t>
  </si>
  <si>
    <t>GERMÁN ALBERTO MEJÍA ESTUPIÑÁN</t>
  </si>
  <si>
    <t>Susacón</t>
  </si>
  <si>
    <t>Santa Maria</t>
  </si>
  <si>
    <t>INDUSTRIA GANADERA HATO CEBÚ S.A.</t>
  </si>
  <si>
    <t>telefono6</t>
  </si>
  <si>
    <t xml:space="preserve">Itagüi </t>
  </si>
  <si>
    <t>JOSÉ ABRAHAM OVALLE GUTIÉRREZ</t>
  </si>
  <si>
    <t>AGROPECUARIA LA GIRALDA SAS</t>
  </si>
  <si>
    <t>Palestina</t>
  </si>
  <si>
    <t>Caldas</t>
  </si>
  <si>
    <t>F1 Leche</t>
  </si>
  <si>
    <t>oficinagiraldo@gmail.com</t>
  </si>
  <si>
    <t>Belalcazar</t>
  </si>
  <si>
    <t>ganaderiaamp@gmail.com</t>
  </si>
  <si>
    <t>Aguadas</t>
  </si>
  <si>
    <t>3206984941</t>
  </si>
  <si>
    <t>amejiah2@gmail.com</t>
  </si>
  <si>
    <t>CARLOS FELIPE HOYOS ZULUAGA</t>
  </si>
  <si>
    <t>Manizales</t>
  </si>
  <si>
    <t>3163700787</t>
  </si>
  <si>
    <t>gerencia.agropecuariaelportal@gmail.com</t>
  </si>
  <si>
    <t>CRECENTO INVERSIONES SAS</t>
  </si>
  <si>
    <t>Aranzazu</t>
  </si>
  <si>
    <t>Girolando y Guzolando</t>
  </si>
  <si>
    <t>3206750049</t>
  </si>
  <si>
    <t>romeroj@crecento.co</t>
  </si>
  <si>
    <t>representanteLegal</t>
  </si>
  <si>
    <t>Sr. Simón Andrés Giraldo</t>
  </si>
  <si>
    <t>ÁLVARO MONTOYA PUERTA</t>
  </si>
  <si>
    <t>ANDRÉS EDUARDO MEJÍA HERNÁNDEZ</t>
  </si>
  <si>
    <t>Retiro</t>
  </si>
  <si>
    <t>FRANCISCO LUIS ZULUAGA DUQUE</t>
  </si>
  <si>
    <t>Filadelfia</t>
  </si>
  <si>
    <t>CL 24 21 30 APTO 301 ED BCH</t>
  </si>
  <si>
    <t>tgrancaldas@hotmail.com</t>
  </si>
  <si>
    <t>1722</t>
  </si>
  <si>
    <t>La Dorada</t>
  </si>
  <si>
    <t>Candilejas</t>
  </si>
  <si>
    <t>Puerto Salgar</t>
  </si>
  <si>
    <t>jorgelopezsacapalos@hotmail.com</t>
  </si>
  <si>
    <t>0980</t>
  </si>
  <si>
    <t>GRAFICAS MUNDO NUEVO S.A.S</t>
  </si>
  <si>
    <t>3175109280</t>
  </si>
  <si>
    <t>3107699034</t>
  </si>
  <si>
    <t>3507346869</t>
  </si>
  <si>
    <t>rlievano312@gmail.com</t>
  </si>
  <si>
    <t>2397</t>
  </si>
  <si>
    <t>INVERSIONES GAMBURIBE Y CIA. S. EN C.</t>
  </si>
  <si>
    <t>TRV 22 BIS # 59-61</t>
  </si>
  <si>
    <t>320-8066366</t>
  </si>
  <si>
    <t>inversionesgamburibe@outlook.es</t>
  </si>
  <si>
    <t>JAM CONSULTING S.A.S</t>
  </si>
  <si>
    <t>CL 93B 18 12 OF 402</t>
  </si>
  <si>
    <t>jorgea.morenor@hotmail.com</t>
  </si>
  <si>
    <t>AV CL 127 60 39</t>
  </si>
  <si>
    <t>sandrajohv@hotmail.com</t>
  </si>
  <si>
    <t>1595</t>
  </si>
  <si>
    <t>KOMERCO TRADING COMPANY SAS</t>
  </si>
  <si>
    <t>3124579494</t>
  </si>
  <si>
    <t>carlos.serrano@komercotc.com</t>
  </si>
  <si>
    <t>LA PONDEROSA RANCH GROUP SAS</t>
  </si>
  <si>
    <t>3115255191</t>
  </si>
  <si>
    <t>3014607279</t>
  </si>
  <si>
    <t>dianaaguilar135@gmail.com</t>
  </si>
  <si>
    <t>Dorada</t>
  </si>
  <si>
    <t>haciendaalabama@gmail.com</t>
  </si>
  <si>
    <t>pfsolano@gmail.com</t>
  </si>
  <si>
    <t>1196</t>
  </si>
  <si>
    <t>Norcasia</t>
  </si>
  <si>
    <t>CL 152 45 95 BL 6 APTO 302</t>
  </si>
  <si>
    <t>reinaldov@etb.net.co</t>
  </si>
  <si>
    <t>1641</t>
  </si>
  <si>
    <t>GANADERÍA SACAPALOS</t>
  </si>
  <si>
    <t>Hdas. Yucatán</t>
  </si>
  <si>
    <t>Brahman, Brangus y Pardo Suizo</t>
  </si>
  <si>
    <t>Ganado Puro, F1</t>
  </si>
  <si>
    <t>Bogotá D.C</t>
  </si>
  <si>
    <t>Ganado Puro, Gyr, Guzerá y Hembras F1</t>
  </si>
  <si>
    <t>JOANA P. VÁSQUEZ R. Y CARLOS A. VÁSQUEZ R.</t>
  </si>
  <si>
    <t>Girón</t>
  </si>
  <si>
    <t>PABLO FELIPE SOLANO CASTAÑEDA</t>
  </si>
  <si>
    <t>Cajicá</t>
  </si>
  <si>
    <t>REINALDO VÁSQUEZ ARROYAVE</t>
  </si>
  <si>
    <t>ALEXANDER VALENCIA MONTOYA</t>
  </si>
  <si>
    <t>Florencia</t>
  </si>
  <si>
    <t>sandraplaza2406@hotmail.com</t>
  </si>
  <si>
    <t>ecada570@hotmail.com</t>
  </si>
  <si>
    <t>agroproductora@gmail.com</t>
  </si>
  <si>
    <t>Valle</t>
  </si>
  <si>
    <t>dicarnes1@gmail.com</t>
  </si>
  <si>
    <t>EZEQUIEL FIGUEROA BENAVIDES</t>
  </si>
  <si>
    <t>3103239579</t>
  </si>
  <si>
    <t>efbmagicolor@yahoo.es</t>
  </si>
  <si>
    <t>El Paujil</t>
  </si>
  <si>
    <t>3168240054</t>
  </si>
  <si>
    <t>centrogeneticolaaurora@gmail.com</t>
  </si>
  <si>
    <t>Puerto Rico</t>
  </si>
  <si>
    <t>Neiva</t>
  </si>
  <si>
    <t>Huila</t>
  </si>
  <si>
    <t>guillermo_9553@hotmail.com</t>
  </si>
  <si>
    <t>3115226617</t>
  </si>
  <si>
    <t>info@agroproyectosbrasilia.com</t>
  </si>
  <si>
    <t>Valparaiso</t>
  </si>
  <si>
    <t>3216388567</t>
  </si>
  <si>
    <t>ganaderiasantamarthazomac@gmail.com</t>
  </si>
  <si>
    <t>Canelos</t>
  </si>
  <si>
    <t>HACIENDA BUENOS AIRES LTDA.</t>
  </si>
  <si>
    <t>HERNANDO ZAMBRANO CUELLAR</t>
  </si>
  <si>
    <t>hzambranoc84@gmail.com</t>
  </si>
  <si>
    <t>CL 8 35 30 CA 2A</t>
  </si>
  <si>
    <t>irotamo72@hotmail.com</t>
  </si>
  <si>
    <t>3134706153</t>
  </si>
  <si>
    <t>5797178</t>
  </si>
  <si>
    <t>miltonanturir@hotmail.com</t>
  </si>
  <si>
    <t>3113743127</t>
  </si>
  <si>
    <t>ranchoelencantosas@gmail.com</t>
  </si>
  <si>
    <t>Pajuil</t>
  </si>
  <si>
    <t>dianaoprieto@hotmail.com</t>
  </si>
  <si>
    <t>LIZARDO ORTIZ CICERI</t>
  </si>
  <si>
    <t>3112277661</t>
  </si>
  <si>
    <t>rana197614@hotmail.com</t>
  </si>
  <si>
    <t>4357745</t>
  </si>
  <si>
    <t>3214847272</t>
  </si>
  <si>
    <t>1795</t>
  </si>
  <si>
    <t>1321</t>
  </si>
  <si>
    <t>2922</t>
  </si>
  <si>
    <t>Brasilia del Losada</t>
  </si>
  <si>
    <t>3147918226</t>
  </si>
  <si>
    <t>2769</t>
  </si>
  <si>
    <t>2558</t>
  </si>
  <si>
    <t>3142795891</t>
  </si>
  <si>
    <t>3503357366</t>
  </si>
  <si>
    <t>1341</t>
  </si>
  <si>
    <t>3143043045</t>
  </si>
  <si>
    <t>3142542929</t>
  </si>
  <si>
    <t>1871</t>
  </si>
  <si>
    <t>Sabaneta</t>
  </si>
  <si>
    <t>2426</t>
  </si>
  <si>
    <t>2350</t>
  </si>
  <si>
    <t>2737</t>
  </si>
  <si>
    <t>NELSON ENRIQUE ANDRADE BAQUERO</t>
  </si>
  <si>
    <t>3209636562</t>
  </si>
  <si>
    <t>ganaderiamoscu@gmail.com</t>
  </si>
  <si>
    <t>BERNARDO DE JESÚS DÍAZ ECHEVERRI</t>
  </si>
  <si>
    <t>Caquetá</t>
  </si>
  <si>
    <t>San Vicente del Caguán</t>
  </si>
  <si>
    <t>CESAR AUGUSTO ÁLVAREZ LEÓN</t>
  </si>
  <si>
    <t>DIEGO LEÓN CASTAÑO AGUDELO</t>
  </si>
  <si>
    <t>CL 17 114 350 BR CIUDAD JARDÍN</t>
  </si>
  <si>
    <t>Gyr, Brahman y Cruces</t>
  </si>
  <si>
    <t>FÉLIX JULIÁN AYA CÁRDENAS</t>
  </si>
  <si>
    <t>GANADERÍA GALÁPAGOS</t>
  </si>
  <si>
    <t>GANADERÍA GB BRASILIA</t>
  </si>
  <si>
    <t>Ciudad Jardín</t>
  </si>
  <si>
    <t>GANADERÍA SANTA MARTA ZOMAC SAS</t>
  </si>
  <si>
    <t>GILMA DÍAZ ARIAS</t>
  </si>
  <si>
    <t>Gyr, Girolando y Brahman</t>
  </si>
  <si>
    <t>0935</t>
  </si>
  <si>
    <t>Gyr, Brahman y sus cruces</t>
  </si>
  <si>
    <t>IVÁN RODRIGO TAFUR MONJE</t>
  </si>
  <si>
    <t>JOSÉ MILTÓN ANTURI ROJAS</t>
  </si>
  <si>
    <t>Belén de los Andaquies</t>
  </si>
  <si>
    <t>JUAN SEBASTIÁN MELGAREJO ÁLVAREZ</t>
  </si>
  <si>
    <t>JUAN SEBASTIAN NUÑEZ CORRALES</t>
  </si>
  <si>
    <t>Guzerá</t>
  </si>
  <si>
    <t>San Vicente del Cagúan</t>
  </si>
  <si>
    <t>+573102018635</t>
  </si>
  <si>
    <t>orlandoortizp@yahoo.com.co</t>
  </si>
  <si>
    <t>1514</t>
  </si>
  <si>
    <t>El Doncello</t>
  </si>
  <si>
    <t>3184634115</t>
  </si>
  <si>
    <t>rafa-07891@hotmail.com</t>
  </si>
  <si>
    <t>SANTA HELENA INMOBILIARIA Y CIA ZOMAC S EN C</t>
  </si>
  <si>
    <t>ingenieriachpo@gmail.com</t>
  </si>
  <si>
    <t>SIAM ZOMAC SAS</t>
  </si>
  <si>
    <t>Brahman, Gyr y sus cruces</t>
  </si>
  <si>
    <t>3102775128</t>
  </si>
  <si>
    <t>contactomontelibano@gmail.com</t>
  </si>
  <si>
    <t>2697</t>
  </si>
  <si>
    <t>TIBERIO MEDINA OSORIO</t>
  </si>
  <si>
    <t>Gyr, Brahman Gris y Brahman Rojo</t>
  </si>
  <si>
    <t>3208501218</t>
  </si>
  <si>
    <t>tiberiomedina17@gmail.com</t>
  </si>
  <si>
    <t>ORLANDO ORTIZ PEÑA</t>
  </si>
  <si>
    <t>RAFAEL DARÍO TRUJILLO PERDOMO</t>
  </si>
  <si>
    <t>AGROINVERSIONES GYR SAS</t>
  </si>
  <si>
    <t>Pore</t>
  </si>
  <si>
    <t>ivan.granados@geosinc.com.co</t>
  </si>
  <si>
    <t>AGROINVERSIONES PICADELLI S.A.S.</t>
  </si>
  <si>
    <t>Oiba</t>
  </si>
  <si>
    <t>orfiru61@me.com</t>
  </si>
  <si>
    <t>AGROLAR SAS</t>
  </si>
  <si>
    <t>Tauramena</t>
  </si>
  <si>
    <t>Villavicencio</t>
  </si>
  <si>
    <t>Meta</t>
  </si>
  <si>
    <t>recepcion@agrolar.net</t>
  </si>
  <si>
    <t>AGROPECUARIA EL GUARO</t>
  </si>
  <si>
    <t>agropecuariaelguarosas@gmail.com</t>
  </si>
  <si>
    <t>AGROPECUARIA GUAYABAL DEL CRAVO S.A.S.</t>
  </si>
  <si>
    <t>guayabaldelcravo@gmail.com</t>
  </si>
  <si>
    <t>AGROPROYECTOS SIERRA S.A.S.</t>
  </si>
  <si>
    <t>ANDRÉS IGNACIO CHÁVEZ ROJAS</t>
  </si>
  <si>
    <t>Maní</t>
  </si>
  <si>
    <t>nacholee29@hotmail.com</t>
  </si>
  <si>
    <t>ANDRÉS MAURICIO CHACÓN DELGADO</t>
  </si>
  <si>
    <t>Hato Corozal</t>
  </si>
  <si>
    <t>Brahman Puro</t>
  </si>
  <si>
    <t>ganaderiavalbella@hotmail.com</t>
  </si>
  <si>
    <t>ÁNGEL MIGUEL ARCHILA VARGAS</t>
  </si>
  <si>
    <t>ganaderiarioclaro@gmail.com</t>
  </si>
  <si>
    <t>CONSUELO IBETH PARRA VELANDIA</t>
  </si>
  <si>
    <t>Orocué</t>
  </si>
  <si>
    <t>Neloré</t>
  </si>
  <si>
    <t>consuelop79@hotmail.com</t>
  </si>
  <si>
    <t>DIAMANTE S.A.S.</t>
  </si>
  <si>
    <t>gerencia.diaman7e@gmail.com</t>
  </si>
  <si>
    <t>EDGAR DUARTE MORENO</t>
  </si>
  <si>
    <t>San Luis de Palenque</t>
  </si>
  <si>
    <t>edgarduartemoreno@yahoo.es</t>
  </si>
  <si>
    <t>EDUARDO AUGUSTO BERNAL CARDENAS</t>
  </si>
  <si>
    <t>Cota</t>
  </si>
  <si>
    <t>ebernalcardenas@yahoo.com</t>
  </si>
  <si>
    <t>EDUARDO JOSÉ GONZÁLEZ ANGULO</t>
  </si>
  <si>
    <t>Nelore, Brahman Gris y Brahman Rojo</t>
  </si>
  <si>
    <t>eduardojose2006@yahoo.com</t>
  </si>
  <si>
    <t>HACIENDA GUADUALITO</t>
  </si>
  <si>
    <t>Nunchia</t>
  </si>
  <si>
    <t>INVERSIONES DRUPI S.A.S.</t>
  </si>
  <si>
    <t>Brahman y Nelore</t>
  </si>
  <si>
    <t>inversionesdupri@hotmail.com</t>
  </si>
  <si>
    <t>INVERSIONES EL CUMARE SAS</t>
  </si>
  <si>
    <t>yalylecol@yahoo.es</t>
  </si>
  <si>
    <t>JAIME ANDRÉS RUIZ GUTIÉRREZ</t>
  </si>
  <si>
    <t>reprollano@gmail.com</t>
  </si>
  <si>
    <t>CL 9 4 39</t>
  </si>
  <si>
    <t>c.cd.agricultura@hotmail.com</t>
  </si>
  <si>
    <t>JAIRO REYNA NIÑO</t>
  </si>
  <si>
    <t>Hato Cantarrana</t>
  </si>
  <si>
    <t>jairoreyna@yahoo.com</t>
  </si>
  <si>
    <t>JHOANNA HIGUERA MURCIA</t>
  </si>
  <si>
    <t>Monterrey</t>
  </si>
  <si>
    <t>ferreteriaferreruedas@hotmail.com</t>
  </si>
  <si>
    <t>JOHN FELIPE GAMA BRITO</t>
  </si>
  <si>
    <t>Paz de Ariporo</t>
  </si>
  <si>
    <t>jhongama_12@hotmail.com</t>
  </si>
  <si>
    <t>JOSÉ EVER TRIANA PEÑA</t>
  </si>
  <si>
    <t>Villanueva</t>
  </si>
  <si>
    <t>combullanoeu@hotmail.com</t>
  </si>
  <si>
    <t>JOSÉ LUIS PLANA VILLARROEL</t>
  </si>
  <si>
    <t>jose.luis.plana@aon.com</t>
  </si>
  <si>
    <t>M&amp;J GANADERÍA Y CIA S EN C</t>
  </si>
  <si>
    <t>Trinidad</t>
  </si>
  <si>
    <t>Brahman Gris</t>
  </si>
  <si>
    <t>ganaderiamj@gmail.com</t>
  </si>
  <si>
    <t>MIGUEL BOCANEGRA HERNÁNDEZ</t>
  </si>
  <si>
    <t>luismiguelb324@gmail.com</t>
  </si>
  <si>
    <t>NELSON TRIANA PEÑA</t>
  </si>
  <si>
    <t>NESTOR ALEXIS TOCARIA SIERRA</t>
  </si>
  <si>
    <t>alto.esp78@gmail.com</t>
  </si>
  <si>
    <t>NICOLÁS ARENAS ZARATE</t>
  </si>
  <si>
    <t>cebu1967@gmail.com</t>
  </si>
  <si>
    <t>OMAR GIOVANI VÁSQUEZ MENDOZA</t>
  </si>
  <si>
    <t>redbullganaderia@gmail.com</t>
  </si>
  <si>
    <t>RAFAEL ANTONIO RIVEROS CARDOZO</t>
  </si>
  <si>
    <t>Aguazul</t>
  </si>
  <si>
    <t>ANILLO VIAL LT 4 COMBUSTIBLES LLANOS DEL ORIENTE</t>
  </si>
  <si>
    <t>CL 24 12 26</t>
  </si>
  <si>
    <t>facebook</t>
  </si>
  <si>
    <t>Nelore, Brahman y F1</t>
  </si>
  <si>
    <t>payara57@yahoo.es</t>
  </si>
  <si>
    <t>GANADERÍA E INVERSIONES BALMORAL SAS</t>
  </si>
  <si>
    <t>Santander de Quilichao</t>
  </si>
  <si>
    <t>Cauca</t>
  </si>
  <si>
    <t>Gyr, Nelore y Girolando</t>
  </si>
  <si>
    <t>ganaderiabalmoral@gmail.com</t>
  </si>
  <si>
    <t>GARCES EDER S.A.S</t>
  </si>
  <si>
    <t>hda.garcia@garceseder.com</t>
  </si>
  <si>
    <t>http://www.garciaabajo.com/</t>
  </si>
  <si>
    <t>OMNI COMPAÑÍA SAS</t>
  </si>
  <si>
    <t>villaalejandrasas2021@gmail.com</t>
  </si>
  <si>
    <t>Popayán</t>
  </si>
  <si>
    <t>Corinto</t>
  </si>
  <si>
    <t>La Campiña</t>
  </si>
  <si>
    <t>Guaguya</t>
  </si>
  <si>
    <t>Palmira</t>
  </si>
  <si>
    <t>Finca Alejandra</t>
  </si>
  <si>
    <t>0165</t>
  </si>
  <si>
    <t>AGRIPECUARIA EL BARZAL S.A.S.</t>
  </si>
  <si>
    <t>Aguachica</t>
  </si>
  <si>
    <t>Cesar</t>
  </si>
  <si>
    <t>Brahman Gris, Brahman Rojo y Gyr</t>
  </si>
  <si>
    <t>agropecuariaelbarzal@gmail.com</t>
  </si>
  <si>
    <t>AGROGANADERA SILVA PINZÓN Y CÍA S EN C</t>
  </si>
  <si>
    <t>gueyler@hotmail.com</t>
  </si>
  <si>
    <t>AGROINDUSTRIAS DEL CARIBE SAS</t>
  </si>
  <si>
    <t>Valledupar</t>
  </si>
  <si>
    <t>agroindustrias@aercaribe.com</t>
  </si>
  <si>
    <t>COLOMBIAN CATTLE SAS</t>
  </si>
  <si>
    <t>San Alberto</t>
  </si>
  <si>
    <t>operaciones@colombiancattle.com</t>
  </si>
  <si>
    <t>DIEGO FERNANDO DURÁN MANTILLA</t>
  </si>
  <si>
    <t>San Martín</t>
  </si>
  <si>
    <t>catduman@hotmail.com</t>
  </si>
  <si>
    <t>FABIÁN DAZA ARIZA</t>
  </si>
  <si>
    <t>San Diego</t>
  </si>
  <si>
    <t>fdaza@fundalianza.org</t>
  </si>
  <si>
    <t>FERNANDO ACEVEDO LEÓN</t>
  </si>
  <si>
    <t>La Paz</t>
  </si>
  <si>
    <t>administrativo@grupolitoral.com.co</t>
  </si>
  <si>
    <t>FINCA CAMPO ALEGRE</t>
  </si>
  <si>
    <t>calzadolarebaja@gmail.com</t>
  </si>
  <si>
    <t>GANADERÍA CAMPOALEGRE</t>
  </si>
  <si>
    <t>ganaderiacampoalegre@hotmail.com</t>
  </si>
  <si>
    <t>GANADERÍA MANZANARES SAS</t>
  </si>
  <si>
    <t>jserrano@gmanzanares.com</t>
  </si>
  <si>
    <t>GANADERIA NUEVA ERA S.A.S.</t>
  </si>
  <si>
    <t>ganaderianuevaeragyr@hotmail.com</t>
  </si>
  <si>
    <t>GANADERIA SAN SANTIAGO SAS</t>
  </si>
  <si>
    <t>Gamarra</t>
  </si>
  <si>
    <t>Gyr, Girolando, Brahman Gris y Rojo</t>
  </si>
  <si>
    <t>GERARDO JUNCO ESPINOSA</t>
  </si>
  <si>
    <t>Pailitas</t>
  </si>
  <si>
    <t>gejues@hotmail.com</t>
  </si>
  <si>
    <t>HAROLD QUIÑONES SANTODOMINGO</t>
  </si>
  <si>
    <t>haroldquinones46@gmail.com</t>
  </si>
  <si>
    <t>HERMES GUILLERMO SOLANO PERALTA</t>
  </si>
  <si>
    <t>Brahman, Guzerá</t>
  </si>
  <si>
    <t>hermesguillermosolanoperalta@gmail.com</t>
  </si>
  <si>
    <t>INVERSIONES AGROPECUARIA TRIPLE SIETE</t>
  </si>
  <si>
    <t>hdaelchorro@gmail.com</t>
  </si>
  <si>
    <t>INVERSIONES MACHADO PINO SAS</t>
  </si>
  <si>
    <t>mlourdesp78@hotmail.com</t>
  </si>
  <si>
    <t>INVERSIONES SAN GREGORIO JC SAS</t>
  </si>
  <si>
    <t>jonasmvz69@homail.com</t>
  </si>
  <si>
    <t>Floridablanca</t>
  </si>
  <si>
    <t>CL 44 37 14 OF 101 ED SIKASUE</t>
  </si>
  <si>
    <t>DG 16A 16 10 LC 30 CECO VALLE CENTRO</t>
  </si>
  <si>
    <t>CL 15A 8 10 ED SANTO DOMINGO</t>
  </si>
  <si>
    <t>CL 104 19 21</t>
  </si>
  <si>
    <t>0725</t>
  </si>
  <si>
    <t>Río Negro</t>
  </si>
  <si>
    <t>JAIRO JOSE DAZA PORTILLO</t>
  </si>
  <si>
    <t>Codazzi</t>
  </si>
  <si>
    <t>jairo_daza@hotmail.com</t>
  </si>
  <si>
    <t>JOAQUÍN MANJARRES MURGAS</t>
  </si>
  <si>
    <t>jmm907@hotmail.com</t>
  </si>
  <si>
    <t>JOSUE VLADIMIR PRADA OSORIO</t>
  </si>
  <si>
    <t>jvlacho@yahoo.es</t>
  </si>
  <si>
    <t>JUAN DIEGO PÉREZ RESTREPO</t>
  </si>
  <si>
    <t>El Copey</t>
  </si>
  <si>
    <t>juandiego.perez@latincosa.com</t>
  </si>
  <si>
    <t>JUAN JOSÉ SÁNCHEZ CURIEL</t>
  </si>
  <si>
    <t>JUCELINO BADILLO LUNA</t>
  </si>
  <si>
    <t>coordinacionfincas@jsservipetrol.com</t>
  </si>
  <si>
    <t>LA UNIÓN AVILA</t>
  </si>
  <si>
    <t>Bosconia</t>
  </si>
  <si>
    <t>javilazarrurk@gmail.com</t>
  </si>
  <si>
    <t>LUIS HERNEY GIRALDO Y HERMANOS</t>
  </si>
  <si>
    <t>lhgiraldo20@hotmail.com</t>
  </si>
  <si>
    <t>LUIS JOSÉ JARAMILLO MEJÍA</t>
  </si>
  <si>
    <t>Curumaní</t>
  </si>
  <si>
    <t>Ganado Puro, Brahman Gris y Rojo</t>
  </si>
  <si>
    <t>ljj562@hotmail.com</t>
  </si>
  <si>
    <t>PEDRO NELL HINCAPIÉ HERNÁNDEZ</t>
  </si>
  <si>
    <t>gerencia@intermegamundo.com</t>
  </si>
  <si>
    <t>RAFAEL ENOC OSPINO</t>
  </si>
  <si>
    <t>rafael.enoc@hotmail.com</t>
  </si>
  <si>
    <t>RN INVERSIONES &amp; COMERCIALIZADORA SAS</t>
  </si>
  <si>
    <t>Brahman Rojo y Girolando</t>
  </si>
  <si>
    <t>ganaderiaelpijao@gmail.com</t>
  </si>
  <si>
    <t>SANTAMONICA DEL VALLE SAS</t>
  </si>
  <si>
    <t>Hdas. Moravia, Don Pepe y Nuevo Tiempo</t>
  </si>
  <si>
    <t>moravia2014@gmail.com</t>
  </si>
  <si>
    <t>SILFREDO SARABIA RINCÓN</t>
  </si>
  <si>
    <t>nata8_29@hotmail.com</t>
  </si>
  <si>
    <t>CL 14 8A 196</t>
  </si>
  <si>
    <t>CAÑAVERAL LA PERA C 63</t>
  </si>
  <si>
    <t>0048</t>
  </si>
  <si>
    <t>CL 70 27 95 APTO 502 ED LA CORUÑA</t>
  </si>
  <si>
    <t>Curcumaní</t>
  </si>
  <si>
    <t>DG 16 16 46 VALLECENTRO LC 3</t>
  </si>
  <si>
    <t>AGRÍCOLA LA FORTALEZA AGROFORTALEZA SAS</t>
  </si>
  <si>
    <t>Pueblo Nuevo</t>
  </si>
  <si>
    <t>contabilidad@agrofortaleza.com.co</t>
  </si>
  <si>
    <t>AGROGANADERA HEDA SAS</t>
  </si>
  <si>
    <t>agroganaderaheda@gmail.com</t>
  </si>
  <si>
    <t>AGROGANADERA NP SAS</t>
  </si>
  <si>
    <t>agroganaderanpsas@gmail.com</t>
  </si>
  <si>
    <t>AGROGANADERA TIERRA GRATA Y SAN JUAN SAS</t>
  </si>
  <si>
    <t>agroganaderatierragrata1@gmail.com</t>
  </si>
  <si>
    <t>AGROGANADERÍA LA CAMPANA S.A</t>
  </si>
  <si>
    <t>La Apartada</t>
  </si>
  <si>
    <t>Brahman Rojo y Gyr</t>
  </si>
  <si>
    <t>agrolacampana@hotmail.com</t>
  </si>
  <si>
    <t>AGROPECUARIA PIÑEROS MANJARRES</t>
  </si>
  <si>
    <t>agropima@outlook.com</t>
  </si>
  <si>
    <t>AGUDELO PARDO Y CIA S. EN C. S.</t>
  </si>
  <si>
    <t>fernandoagudelo@yahoo.es</t>
  </si>
  <si>
    <t>ALBERTO JOSÉ ASSIS BURGOS</t>
  </si>
  <si>
    <t>San Pelayo</t>
  </si>
  <si>
    <t>assisalberto1@yahoo.com</t>
  </si>
  <si>
    <t>ALBERTO SEGUNDO SALCEDO MENDOZA</t>
  </si>
  <si>
    <t>Tierralta</t>
  </si>
  <si>
    <t>albertosalcedomendoza@hotmail.com</t>
  </si>
  <si>
    <t>ALONSO ENRIQUE BERROCAL CANABAL</t>
  </si>
  <si>
    <t>alonsoeberrocalc@gmail.com</t>
  </si>
  <si>
    <t>ANA CRISTINA SOFAN LÓPEZ</t>
  </si>
  <si>
    <t>Ayapel</t>
  </si>
  <si>
    <t>acristy@icloud.com</t>
  </si>
  <si>
    <t>ANTONIO JOSÉ JALLER DUMAR</t>
  </si>
  <si>
    <t>ajallezd@gmail.com</t>
  </si>
  <si>
    <t>AP CONSTRUYENDO S.A.S.</t>
  </si>
  <si>
    <t>hhardila@yahoo.com</t>
  </si>
  <si>
    <t>BEATRIZ ELENA VALLEJO ORDOÑEZ</t>
  </si>
  <si>
    <t>Cienaga de Oro</t>
  </si>
  <si>
    <t>beatrivallejo09@hotmail.com</t>
  </si>
  <si>
    <t>BERNARDO CABALLERO VELÁSQUEZ</t>
  </si>
  <si>
    <t>Ganado Puro, Brahman Blanco y Rojo</t>
  </si>
  <si>
    <t>b-brahman@hotmail.com</t>
  </si>
  <si>
    <t>BRAHMAN ABASTECEDORA</t>
  </si>
  <si>
    <t>abastecedora10@gmail.com</t>
  </si>
  <si>
    <t>http://www.brahmanabastecedora.com</t>
  </si>
  <si>
    <t>CAMILO OSORIO BARKER</t>
  </si>
  <si>
    <t>caol@une.net.co</t>
  </si>
  <si>
    <t>CENTRAL GENÉTICA ALICANTE</t>
  </si>
  <si>
    <t>Sahagún</t>
  </si>
  <si>
    <t>centralgeneticaalicante@gmail.com</t>
  </si>
  <si>
    <t>Pivijay</t>
  </si>
  <si>
    <t>Magdalena</t>
  </si>
  <si>
    <t>COLIN VEGAN SAS</t>
  </si>
  <si>
    <t>colinvegan@gmail.com</t>
  </si>
  <si>
    <t>COMERCIALIZADORA GANADERA VC SAS</t>
  </si>
  <si>
    <t>jorge.vanegas@jorvan.com</t>
  </si>
  <si>
    <t>CUSTODIO LIBORIO ACOSTA URZOLA</t>
  </si>
  <si>
    <t>Monte Libano</t>
  </si>
  <si>
    <t>DAIRO FERNANDO BANDA FARIÑO</t>
  </si>
  <si>
    <t>dairobf@hotmail.com</t>
  </si>
  <si>
    <t>DARIO MENDOZA PARRA</t>
  </si>
  <si>
    <t>edssanjeronimosas@hotmail.com</t>
  </si>
  <si>
    <t>DAYAN ALEJANDRA GALVIS RODRÍGUEZ</t>
  </si>
  <si>
    <t>Chima</t>
  </si>
  <si>
    <t>daganaragricultura@gmail.com</t>
  </si>
  <si>
    <t>DOMINGO VICENTE VIDAL RIVAS</t>
  </si>
  <si>
    <t>dom_vr@hotmail.com</t>
  </si>
  <si>
    <t>DORA HELENA MEJÍA ALZATE</t>
  </si>
  <si>
    <t>hdalacaimanera@gmail.com</t>
  </si>
  <si>
    <t>EDUARDO JAVIER MOGOLLÓN MARTÍNEZ</t>
  </si>
  <si>
    <t>San José de Uné</t>
  </si>
  <si>
    <t>ejmogoll@gmail.com</t>
  </si>
  <si>
    <t>EMBRIOTECNO ESALES</t>
  </si>
  <si>
    <t>Gyr, Brahman Rojo y Brahman Blanco</t>
  </si>
  <si>
    <t>embriotecno@gmail.com</t>
  </si>
  <si>
    <t>EMPRESA AGROGANADERA LA ROK S.A.S</t>
  </si>
  <si>
    <t>rokganaderia@hotmail.com</t>
  </si>
  <si>
    <t>ESTEBAN VELÁSQUEZ GARCIA</t>
  </si>
  <si>
    <t>gerencia@ulex.com.co</t>
  </si>
  <si>
    <t>EUGENIO BUELVAS MENDOZA</t>
  </si>
  <si>
    <t>eugeniobuelvas@hotmail.com</t>
  </si>
  <si>
    <t>FRANCISCO ANTONIO VEGA LACHARME</t>
  </si>
  <si>
    <t>pachovegal@yahoo.com</t>
  </si>
  <si>
    <t>FRANCISCO JAVIER FAJARDO RENTERÍA</t>
  </si>
  <si>
    <t>fajardo57@hotmail.com</t>
  </si>
  <si>
    <t>FRANCISCO RAFAEL DÍAZ SÁNCHEZ</t>
  </si>
  <si>
    <t>rafadiaz2@hotmail.com</t>
  </si>
  <si>
    <t>(40)3122481505</t>
  </si>
  <si>
    <t>GANADERÍA AM 2 SAS</t>
  </si>
  <si>
    <t>Puerto Libertador</t>
  </si>
  <si>
    <t>amganaderia@gmail.com</t>
  </si>
  <si>
    <t>Copa Cabana</t>
  </si>
  <si>
    <t>CL 31 4 47 OF 406</t>
  </si>
  <si>
    <t>Montelibano</t>
  </si>
  <si>
    <t>AV 1 33 20</t>
  </si>
  <si>
    <t>Hdas. Centenario</t>
  </si>
  <si>
    <t>La Magdalena</t>
  </si>
  <si>
    <t>GANADERÍA HATO ROJO SAS</t>
  </si>
  <si>
    <t>quijanorestrepo1@hotmail.com</t>
  </si>
  <si>
    <t>GANADERIA LA CARLOTA SAS</t>
  </si>
  <si>
    <t>ganaderialacarlota@gmail.com</t>
  </si>
  <si>
    <t>GANADERIA R2 MONTECARLO SAS</t>
  </si>
  <si>
    <t>Brahman Rojo y Brahman Gris</t>
  </si>
  <si>
    <t>sebastian_restrepo_v@yahoo.es</t>
  </si>
  <si>
    <t>GANADERÍA SANLUISME SAS</t>
  </si>
  <si>
    <t>Buenavista</t>
  </si>
  <si>
    <t>ganaderiaslm@gmail.com</t>
  </si>
  <si>
    <t>GANADERIA VILLAVELTO S.A.S.</t>
  </si>
  <si>
    <t>etobias01@hotmail.com</t>
  </si>
  <si>
    <t>GENÉTICA TEQUENDAMA S.A.S</t>
  </si>
  <si>
    <t>hdaeltequendama@hotmail.com</t>
  </si>
  <si>
    <t>HACIENDA GANADERA JUAN FELIPE SAS</t>
  </si>
  <si>
    <t>haciendaganaderajf@gmail.com</t>
  </si>
  <si>
    <t>HACIENDA LA GUADALUPANA S.A.S</t>
  </si>
  <si>
    <t>Buena Vista</t>
  </si>
  <si>
    <t>natylaverde@hotmail.com</t>
  </si>
  <si>
    <t>HACIENDA LAS HAMACAS S.A.S.</t>
  </si>
  <si>
    <t>haciendalashamacas@gmail.com</t>
  </si>
  <si>
    <t>HÉCTOR ALONSO ALZATE MESA</t>
  </si>
  <si>
    <t>legumbresdeloriente@hotmail.com</t>
  </si>
  <si>
    <t>HÉCTOR RAFAEL PÉREZ CAMPO</t>
  </si>
  <si>
    <t>Santa Lucia</t>
  </si>
  <si>
    <t>buenostiempos.ganaderia@gmail.com</t>
  </si>
  <si>
    <t>HERNÁN DARIO VELÁSQUEZ U.</t>
  </si>
  <si>
    <t>San Carlos</t>
  </si>
  <si>
    <t>voluntadgyrlechero@hotmail.com</t>
  </si>
  <si>
    <t>INVERSIONES 2A DE LA COSTA SAS</t>
  </si>
  <si>
    <t>inversiones2a.sas@gmail.com</t>
  </si>
  <si>
    <t>INVERSIONES BUILES GÓMEZ SAS</t>
  </si>
  <si>
    <t>jose.gomez@hdaelparaiso.com</t>
  </si>
  <si>
    <t>INVERSIONES GANADERAS SANTA ANA SAS</t>
  </si>
  <si>
    <t>Cereté</t>
  </si>
  <si>
    <t>Brahman, Gyr y Nelore</t>
  </si>
  <si>
    <t>invegasantana@hotmail.com</t>
  </si>
  <si>
    <t>INVERSIONES RIPAS SAS</t>
  </si>
  <si>
    <t>inversionesripasgerencia@gmail.com</t>
  </si>
  <si>
    <t>INVERSIONES UROPAN Y CIA</t>
  </si>
  <si>
    <t>Ganado Puro, Brahman y Guzerá</t>
  </si>
  <si>
    <t>jsoto@servicentroscasio.com</t>
  </si>
  <si>
    <t>INVERSIONES ZAKZUK SAS</t>
  </si>
  <si>
    <t>ezakzuk@hotmail.com</t>
  </si>
  <si>
    <t>Asociado Puro, Brahman Rojo</t>
  </si>
  <si>
    <t>Uré</t>
  </si>
  <si>
    <t>0931</t>
  </si>
  <si>
    <t>JOAQUÍN GUILLERMO JIMÉNEZ URREA</t>
  </si>
  <si>
    <t>criaderosanjose5@gmail.com</t>
  </si>
  <si>
    <t>JORGE ARMANDO SÁNCHEZ MEJÍA</t>
  </si>
  <si>
    <t>oficinaarmandosanchez@gmail.com</t>
  </si>
  <si>
    <t>JORGE EMILIO DOMÍNGUEZ RODRÍGUEZ</t>
  </si>
  <si>
    <t>Ganado Puro, Gyr y Brahman</t>
  </si>
  <si>
    <t>jorgeemiliodr@hotmail.com</t>
  </si>
  <si>
    <t>JOSÉ ALBERTO MORENO RAMOS</t>
  </si>
  <si>
    <t>Gyr y Brahman Rojo</t>
  </si>
  <si>
    <t>ganaderiamorrosquillo@gmail.com</t>
  </si>
  <si>
    <t>JOSÉ DAVID SANCHEZ ANAYA</t>
  </si>
  <si>
    <t>hdanuevaorleans@outlook.com</t>
  </si>
  <si>
    <t>JOSÉ MARÍA BEHAINE</t>
  </si>
  <si>
    <t>JUAN DIEGO TORRALVO GENES</t>
  </si>
  <si>
    <t>San Bernardo del Viento</t>
  </si>
  <si>
    <t>juandtg30@gmail.com</t>
  </si>
  <si>
    <t>JULIO ALEJANDRO RUIZ LÓPEZ</t>
  </si>
  <si>
    <t>macven1@gmail.com</t>
  </si>
  <si>
    <t>LORSINU SAS</t>
  </si>
  <si>
    <t>San Antero</t>
  </si>
  <si>
    <t>juandaviddoria0916@gmail.com</t>
  </si>
  <si>
    <t>LUIS ALEJANDRO APARICIO SOTO</t>
  </si>
  <si>
    <t>lacuenta.personal99@hotmail.es</t>
  </si>
  <si>
    <t>MARÍA MACRINA DÍAZ SÁNCHEZ</t>
  </si>
  <si>
    <t>Canalete</t>
  </si>
  <si>
    <t>Ganado Puro, Brahman Gris</t>
  </si>
  <si>
    <t>hdalamria81@gmail.com</t>
  </si>
  <si>
    <t>MARTHA LUZ TURBAY DE HIGUERA</t>
  </si>
  <si>
    <t>monteria.extrafersa@gmail.com</t>
  </si>
  <si>
    <t>MÁSFINCA PRODUCCIÓN S.A.S.</t>
  </si>
  <si>
    <t>comercialganaderia@masfinca.com</t>
  </si>
  <si>
    <t>PARRA TRUJILLO PROMOTORA FINCARAIZ</t>
  </si>
  <si>
    <t>Hdas. La Maravilla y El Villar</t>
  </si>
  <si>
    <t>jparra@tcapital.com.co</t>
  </si>
  <si>
    <t>PEDRO LONDOÑO SIERRA</t>
  </si>
  <si>
    <t>Brahman Rojo, Brahman Gris, Gyr y F1</t>
  </si>
  <si>
    <t>pompiliodiazricardo@gmail.com</t>
  </si>
  <si>
    <t>PRETEL PATRON S.A.S</t>
  </si>
  <si>
    <t>PRODUCTORES AGROPECUARIOS MEGA</t>
  </si>
  <si>
    <t>Tierra Alta</t>
  </si>
  <si>
    <t>CL 91 64 41 APTO 401</t>
  </si>
  <si>
    <t>Lorica</t>
  </si>
  <si>
    <t>Momil</t>
  </si>
  <si>
    <t>CL 69 2 136</t>
  </si>
  <si>
    <t>0312</t>
  </si>
  <si>
    <t>Cordoba</t>
  </si>
  <si>
    <t>PROYEGAN S.A.S. - HACIENDA CADIZ</t>
  </si>
  <si>
    <t>Itagüí</t>
  </si>
  <si>
    <t>cmvelez@inverjota.com</t>
  </si>
  <si>
    <t>RANCHO GUADALUPE RG S.A.S.</t>
  </si>
  <si>
    <t>haceindas@ragged.com.co</t>
  </si>
  <si>
    <t>RANULFO MOSQUERA PALACIOS</t>
  </si>
  <si>
    <t>Ciénaga de oro</t>
  </si>
  <si>
    <t>ranulfomosquerapalacio@gmail.com</t>
  </si>
  <si>
    <t>RAUL HERNAN LOZANO BORJA</t>
  </si>
  <si>
    <t>gyrlozano@gmail.com</t>
  </si>
  <si>
    <t>REMBERTO MIGUEL BURGOS DE LA OSSA</t>
  </si>
  <si>
    <t>irestrepo84@hotmail.com</t>
  </si>
  <si>
    <t>SEMM GANADERÍA S.A.S.</t>
  </si>
  <si>
    <t>Gyr, Brahman y F1</t>
  </si>
  <si>
    <t>semmganaderia@outlook.com</t>
  </si>
  <si>
    <t>SERGIO RAMIRO PALOMARES GARCÍA</t>
  </si>
  <si>
    <t>Ganado Puro, Gyr y Hembras con certificado de cruce</t>
  </si>
  <si>
    <t>serpaga@yahoo.com</t>
  </si>
  <si>
    <t>SERVIGAN DEL CARIBE LTDA</t>
  </si>
  <si>
    <t>gerenciaservigan@gmail.com</t>
  </si>
  <si>
    <t>SOCIEDAD TAMAYO Y RICARDO S EN C</t>
  </si>
  <si>
    <t>tamayoyricardosenc@gmail.com</t>
  </si>
  <si>
    <t>TERRA VENTURA S.A.S.</t>
  </si>
  <si>
    <t>Puerto Escondido</t>
  </si>
  <si>
    <t>Brahman Gris y Rojo</t>
  </si>
  <si>
    <t>sofanandres@hotmail.com</t>
  </si>
  <si>
    <t>lfbenitez@misena.edu.co</t>
  </si>
  <si>
    <t>TULIO ALFREDO PINILLA CHAVEZ</t>
  </si>
  <si>
    <t>Ganado Puro Gyr y Cruces Certificados</t>
  </si>
  <si>
    <t>Sincelejo</t>
  </si>
  <si>
    <t>tualpi64@hotmail.com</t>
  </si>
  <si>
    <t>VALLSUR SAS</t>
  </si>
  <si>
    <t>daniel@vallsur.co</t>
  </si>
  <si>
    <t>WILLIAM FELIPE JARAMILLO RUENDES</t>
  </si>
  <si>
    <t>La Apartado</t>
  </si>
  <si>
    <t>wifejaru@hotmail.com</t>
  </si>
  <si>
    <t>YAMID AGREDA ACOSTA</t>
  </si>
  <si>
    <t>yamidacosta1224@gmail.com</t>
  </si>
  <si>
    <t>0962</t>
  </si>
  <si>
    <t>Las Cruces Buenavista</t>
  </si>
  <si>
    <t>AGROPECUARIA DAMA JUANA SAS</t>
  </si>
  <si>
    <t>Guaduas</t>
  </si>
  <si>
    <t>agrodamajuana@gmail.com</t>
  </si>
  <si>
    <t>ALEXANDER CASALLAS VEGA</t>
  </si>
  <si>
    <t>casallasvega@gmail.com</t>
  </si>
  <si>
    <t>CARLOS ARTURO LOZANO CRUZ</t>
  </si>
  <si>
    <t>Gyr y F1 leche</t>
  </si>
  <si>
    <t>charlie.02@hotmail.com</t>
  </si>
  <si>
    <t>COLGANADOS RV SAS</t>
  </si>
  <si>
    <t>Nemocón</t>
  </si>
  <si>
    <t>Ganado Puro, Girolando</t>
  </si>
  <si>
    <t>colganadosrv@hotmail.com</t>
  </si>
  <si>
    <t>CONSTRUCCIONES Y SERVICIOS SURTICE L.L. SAS</t>
  </si>
  <si>
    <t>agroaleja@gmail.com</t>
  </si>
  <si>
    <t>CORPOICA</t>
  </si>
  <si>
    <t>Mosquera</t>
  </si>
  <si>
    <t>KM 14 VIA MOSQUERA</t>
  </si>
  <si>
    <t>jlrestrepo@corpoica.org.co</t>
  </si>
  <si>
    <t>CRIADERO EL SANTÍSIMO S.A.S.</t>
  </si>
  <si>
    <t>Tenjo</t>
  </si>
  <si>
    <t>c.elsantisimo@gmail.com</t>
  </si>
  <si>
    <t>ELKIN JULIÁN JIMENEZ BERNAL</t>
  </si>
  <si>
    <t>Paratebueno</t>
  </si>
  <si>
    <t>G.S.G. BRAHMAN PEPA D' CAFÉ</t>
  </si>
  <si>
    <t>ganaderiasancarlos@yahoo.com</t>
  </si>
  <si>
    <t>GANADERÍA HACIENDA EL PLACER SAS</t>
  </si>
  <si>
    <t>Fusagasuga</t>
  </si>
  <si>
    <t>GANADERIA LA GABRIELA M.U. SAS</t>
  </si>
  <si>
    <t>GANADERÍA SELECTA IBB SAS</t>
  </si>
  <si>
    <t>GUSTAVO MOSQUERA TÉLLEZ</t>
  </si>
  <si>
    <t>Caparrapi</t>
  </si>
  <si>
    <t>HACIENDA PALMA REAL SAS</t>
  </si>
  <si>
    <t>INV AGROPECUARIAS SAN MIGUEL SAS</t>
  </si>
  <si>
    <t>INVERSIONES GICO S.A.S.</t>
  </si>
  <si>
    <t>Ricaurte</t>
  </si>
  <si>
    <t>INVERSIONES JB EL ANHELO S.A.S</t>
  </si>
  <si>
    <t>INVERSIONES MONTEGAN SAS</t>
  </si>
  <si>
    <t>0578</t>
  </si>
  <si>
    <t xml:space="preserve">La Palma </t>
  </si>
  <si>
    <t>CL 6 9 60</t>
  </si>
  <si>
    <t>Zipaquirá</t>
  </si>
  <si>
    <t>Centro de Investigación Tibaitata</t>
  </si>
  <si>
    <t>notificaciones@haciendaelplacer.com.co</t>
  </si>
  <si>
    <t>ganaderialagabriela@hotmail.com</t>
  </si>
  <si>
    <t>ganaderiaselectaibb@gmail.com</t>
  </si>
  <si>
    <t>gustavo.mosquera@equipopesadosa.com</t>
  </si>
  <si>
    <t>javierluqueg@gmail.com</t>
  </si>
  <si>
    <t>sanmiguelganaderia@gmail.com</t>
  </si>
  <si>
    <t>gmurillo@giconet.com</t>
  </si>
  <si>
    <t>silodemaizelesfuerzo@gmail.com</t>
  </si>
  <si>
    <t>administrativa@montegan.com.co</t>
  </si>
  <si>
    <t>JAIR ALEXANDER AVELLANEDA MONTENEGRO</t>
  </si>
  <si>
    <t>Gyr y Cruces Lecheros</t>
  </si>
  <si>
    <t>ggradoelite@yahoo.es</t>
  </si>
  <si>
    <t>JORGE ANDRÉS ALFONSO LOZANO</t>
  </si>
  <si>
    <t>andres_hda_lasilvana@hotmail.com</t>
  </si>
  <si>
    <t>JORGE ENRIQUE GÓMEZ MONTEALEGRE</t>
  </si>
  <si>
    <t>Apulo</t>
  </si>
  <si>
    <t>judese0428@hotmail.com</t>
  </si>
  <si>
    <t>JOSÉ ANCIZAR GUTIÉRREZ RENDÓN</t>
  </si>
  <si>
    <t>JUAN PABLO LOZANO ROJAS</t>
  </si>
  <si>
    <t>juan.lozano@afiancolcolombia.com</t>
  </si>
  <si>
    <t>JUNE SAS</t>
  </si>
  <si>
    <t>Nariño</t>
  </si>
  <si>
    <t>Nelore y Nelore Pintado</t>
  </si>
  <si>
    <t>jucarg_31@hotmail.com</t>
  </si>
  <si>
    <t>LA MARTINA</t>
  </si>
  <si>
    <t>vitalvet2023@gmail.com</t>
  </si>
  <si>
    <t>LUIS GILMER DUQUE LONDOÑO</t>
  </si>
  <si>
    <t>Tabio</t>
  </si>
  <si>
    <t>gilmer.duque@marnell.com.co</t>
  </si>
  <si>
    <t>MARÍA EMELINA VACA PERILLA</t>
  </si>
  <si>
    <t>Agua de Dios</t>
  </si>
  <si>
    <t>fregar8869@hotmail.com</t>
  </si>
  <si>
    <t>MAURICIO REY JARAMILLO</t>
  </si>
  <si>
    <t>Medina</t>
  </si>
  <si>
    <t>1mauricio.hidalgo@gmail.com</t>
  </si>
  <si>
    <t>ORLANDO DARÍO MOLINA AMEZQUITA</t>
  </si>
  <si>
    <t>omolina511@gmail.com</t>
  </si>
  <si>
    <t>PEDRO JULIO CORTES BUITRAGO</t>
  </si>
  <si>
    <t>cortez2001@hotmail.com</t>
  </si>
  <si>
    <t>SALOMON GUERRERO MENDEZ</t>
  </si>
  <si>
    <t>Manta</t>
  </si>
  <si>
    <t>salonguerreromendez@hotmail.com</t>
  </si>
  <si>
    <t>VÍCTOR ALFONSO ARIAS CUENCA</t>
  </si>
  <si>
    <t>Caparrapí</t>
  </si>
  <si>
    <t>ariascuencavic@gmail.com</t>
  </si>
  <si>
    <t>VITA IVF LAB SAS</t>
  </si>
  <si>
    <t>Arbeláez</t>
  </si>
  <si>
    <t>Nelore, Gyr, Girolando y Brahman</t>
  </si>
  <si>
    <t>ceo@vitaivflab.com</t>
  </si>
  <si>
    <t>CL 138 57 76 APTO 605 TO A</t>
  </si>
  <si>
    <t>0691</t>
  </si>
  <si>
    <t>Anapoima</t>
  </si>
  <si>
    <t>FRANCISCO MOLINA CASTAÑEDA</t>
  </si>
  <si>
    <t>hacienda_corinto@hotmail.com</t>
  </si>
  <si>
    <t>LEONARDO ANTONIO PERILLA MARTÍNEZ</t>
  </si>
  <si>
    <t>criaderoelcorral@gmail.com</t>
  </si>
  <si>
    <t>LEYBI CRISTINA RAMÍREZ GONZALEZ</t>
  </si>
  <si>
    <t>l.cristina.r1285@gmail.com</t>
  </si>
  <si>
    <t>RUBÉN DARÍO PARRA ARDILA</t>
  </si>
  <si>
    <t>runo2216@outlook.es</t>
  </si>
  <si>
    <t>San José del Guaviare</t>
  </si>
  <si>
    <t>Guaviare</t>
  </si>
  <si>
    <t>CL 15 44C 132 MZ 2 CA 11 CONJ PORTALES DEL TRAPICHE</t>
  </si>
  <si>
    <t>El Retorno</t>
  </si>
  <si>
    <t>CIA AGROINDUSTRIAL Y COMERCIAL 3C SAS</t>
  </si>
  <si>
    <t>Gyr, Brahman Rojo, cruce de Gyr con Holstein y Gyr con Simental</t>
  </si>
  <si>
    <t>carloscabrera3c@yahoo.com</t>
  </si>
  <si>
    <t>DORIAN REINEL GASCA NÚÑEZ</t>
  </si>
  <si>
    <t>Tarquí</t>
  </si>
  <si>
    <t>elestablotarqui@hotmail.com</t>
  </si>
  <si>
    <t>GUILLERMO ALARCÓN CABRERA</t>
  </si>
  <si>
    <t>galarcon87@hotmail.com</t>
  </si>
  <si>
    <t>JAVIER MAURICIO MOSQUERA LASSO</t>
  </si>
  <si>
    <t>javimos17@gmail.com</t>
  </si>
  <si>
    <t>JORGE ARNULFO SALINAS OBANDO</t>
  </si>
  <si>
    <t>Inirida</t>
  </si>
  <si>
    <t>Guainia</t>
  </si>
  <si>
    <t>salindustrial@hotmail.com</t>
  </si>
  <si>
    <t>JUAN CARLOS CEDEÑO MEDINA</t>
  </si>
  <si>
    <t>jucaceme@yahoo.es</t>
  </si>
  <si>
    <t>LUIS ALBERTO GONZALEZ CHAUX</t>
  </si>
  <si>
    <t>mspcolago@yahoo.com</t>
  </si>
  <si>
    <t>MARIA IVONNE BARRERA DE CABRERA</t>
  </si>
  <si>
    <t>Ganado Puro, Gyr y Holsten</t>
  </si>
  <si>
    <t>ivonnebarrera106@hotmail.com</t>
  </si>
  <si>
    <t>MAURICIO OSPINA DUQUE</t>
  </si>
  <si>
    <t>osdu5@yahoo.com</t>
  </si>
  <si>
    <t>RODRIGO GALINDO POLANIA</t>
  </si>
  <si>
    <t>r.galindo.p@hotmail.com</t>
  </si>
  <si>
    <t>YOBANY NARVAEZ BELTRÁN</t>
  </si>
  <si>
    <t>Altamira</t>
  </si>
  <si>
    <t>ganaderiasanroquealtamira@gmail.com</t>
  </si>
  <si>
    <t>Tarqui</t>
  </si>
  <si>
    <t>Ganado Puro Gyr y Brahman</t>
  </si>
  <si>
    <t>Aipe</t>
  </si>
  <si>
    <t>Palermo</t>
  </si>
  <si>
    <t>Rivera</t>
  </si>
  <si>
    <t>Hdas. San Joaquín La Guandinosa, Gigante y La Pradera</t>
  </si>
  <si>
    <t>Timaná</t>
  </si>
  <si>
    <t>CL 11 4 01</t>
  </si>
  <si>
    <t>CARLOS MARIO VALENCIA TOVAR</t>
  </si>
  <si>
    <t>El Jagua del Pilar</t>
  </si>
  <si>
    <t>La Guajira</t>
  </si>
  <si>
    <t>3015122017</t>
  </si>
  <si>
    <t>3045426418</t>
  </si>
  <si>
    <t>carlosvalenciatovar18@gmail.com</t>
  </si>
  <si>
    <t>2869</t>
  </si>
  <si>
    <t>CESAR DE JESÚS CANDANOZA GUAL</t>
  </si>
  <si>
    <t>Ariguaní</t>
  </si>
  <si>
    <t>epalominocastillo@hotmail.com</t>
  </si>
  <si>
    <t>GANADERÍA EL BALÓN</t>
  </si>
  <si>
    <t>Guamal</t>
  </si>
  <si>
    <t>lu_ehrhardt@yahoo.com</t>
  </si>
  <si>
    <t>HERNÁN DARÍO BOTERO BOTERO</t>
  </si>
  <si>
    <t>Nueva Granada</t>
  </si>
  <si>
    <t>boteroboterohernan@hotmail.com</t>
  </si>
  <si>
    <t>HN GANADERIA S.A.S.</t>
  </si>
  <si>
    <t>Ariguani</t>
  </si>
  <si>
    <t>Brahman Rojo, Brahman Blanco, Gyr y F1</t>
  </si>
  <si>
    <t>hebare2@outlook.com</t>
  </si>
  <si>
    <t>INVERSIONES CR4 SAS</t>
  </si>
  <si>
    <t>San Sebastián de Buenavista</t>
  </si>
  <si>
    <t>ecabrales7@gmail.com</t>
  </si>
  <si>
    <t>JESUS DAVID NUMA SAAD</t>
  </si>
  <si>
    <t>Ganadería la Loma</t>
  </si>
  <si>
    <t>El Banco</t>
  </si>
  <si>
    <t>jedanusa@hotmail.com</t>
  </si>
  <si>
    <t>JOSÉ ELIECER MOLINA BUSTAMANTE</t>
  </si>
  <si>
    <t>Gyr, Brahman Rojo</t>
  </si>
  <si>
    <t>jemolina20@gmail.com</t>
  </si>
  <si>
    <t>JOSÉ FERNANDO OROZCO CERVANTES</t>
  </si>
  <si>
    <t>Guaymaro</t>
  </si>
  <si>
    <t>joseferoc80@gmail.com</t>
  </si>
  <si>
    <t>JOSE VICENTE BOCANEGRA GARCÍA</t>
  </si>
  <si>
    <t>Bogotá D.C.</t>
  </si>
  <si>
    <t>josevicentebocanegra@gmail.com</t>
  </si>
  <si>
    <t>LUCILA ROMO OROZCO</t>
  </si>
  <si>
    <t>Piñon</t>
  </si>
  <si>
    <t>carsalas9@hotmail.com</t>
  </si>
  <si>
    <t>MENESES ESPAÑA S EN C</t>
  </si>
  <si>
    <t>Plato</t>
  </si>
  <si>
    <t>soporteselrecreo@gmail.com</t>
  </si>
  <si>
    <t>MIGUEL CARLO MARIA TORRENTS</t>
  </si>
  <si>
    <t>Santa Marta</t>
  </si>
  <si>
    <t>mikele71@hotmail.com</t>
  </si>
  <si>
    <t>ORYGEN GENÉTICA AVANZADA S.A.S.</t>
  </si>
  <si>
    <t>sboter19@gmail.com</t>
  </si>
  <si>
    <t>RANCHO LR S.A.S</t>
  </si>
  <si>
    <t>Villaluz LR</t>
  </si>
  <si>
    <t>ganaderiarancholr@hotmail.com</t>
  </si>
  <si>
    <t>0921</t>
  </si>
  <si>
    <t>TV 23 96 65</t>
  </si>
  <si>
    <t>Hda Zaragoza</t>
  </si>
  <si>
    <t>Bolivar</t>
  </si>
  <si>
    <t>AGROGANADERA MESA PEÑA SAS</t>
  </si>
  <si>
    <t>Cundimarca</t>
  </si>
  <si>
    <t>juridica@lamansioninversiones.com</t>
  </si>
  <si>
    <t>AGROPECUARIA EL VINCULO SAS</t>
  </si>
  <si>
    <t>ganaderiaelvinculo@gmail.com</t>
  </si>
  <si>
    <t>AGROPECUARIA SAMAN DE SAN JOSÉ LTDA.</t>
  </si>
  <si>
    <t>agropecuariasamandesanjoseltda@live.com</t>
  </si>
  <si>
    <t>AGROPECUARIA TALANQUERAS S.A.</t>
  </si>
  <si>
    <t>haciendatalanqueras@gmail.com</t>
  </si>
  <si>
    <t>AGROPECUARIA TIERRA INDIA</t>
  </si>
  <si>
    <t>ALIRIO CUBIDES CASTAÑEDA</t>
  </si>
  <si>
    <t>KM 29 VÍA BOGOTÁ-CAJICÁ</t>
  </si>
  <si>
    <t>0371</t>
  </si>
  <si>
    <t>ganaderiamirancho@hotmail.com</t>
  </si>
  <si>
    <t>ALONSO BUITRAGO VARGAS</t>
  </si>
  <si>
    <t>Acacías</t>
  </si>
  <si>
    <t>alonsobuitrago.jjq092@gmail.com</t>
  </si>
  <si>
    <t>ANGELICA MARIA LOPEZ ORTIZ</t>
  </si>
  <si>
    <t>San Juan de Arama</t>
  </si>
  <si>
    <t>Vereda Poyota</t>
  </si>
  <si>
    <t>angelica555lopez@hotmail.com.co</t>
  </si>
  <si>
    <t>ARCELANDIA S.A.S.</t>
  </si>
  <si>
    <t>juan.palacio@arcelandia.com</t>
  </si>
  <si>
    <t>ASESORÍAS JURÍDICAS S.A.</t>
  </si>
  <si>
    <t>Puerto López</t>
  </si>
  <si>
    <t>ronoguera@usa.edu.co</t>
  </si>
  <si>
    <t>AVE FENIX AGROPRCUARIA SAS</t>
  </si>
  <si>
    <t>San Martin</t>
  </si>
  <si>
    <t>Hda La Comba</t>
  </si>
  <si>
    <t>Cumaral</t>
  </si>
  <si>
    <t xml:space="preserve">La Sonora </t>
  </si>
  <si>
    <t>Hda Mi Rancho</t>
  </si>
  <si>
    <t>Castilla Nueva</t>
  </si>
  <si>
    <t>CL 74 14 14</t>
  </si>
  <si>
    <t>linafpuerta@hotmail.com</t>
  </si>
  <si>
    <t>AYURA S.A.S.</t>
  </si>
  <si>
    <t>ksilva@ayura.co</t>
  </si>
  <si>
    <t>BATRIVE SAS</t>
  </si>
  <si>
    <t>finagrarios_ltda@hotmail.com</t>
  </si>
  <si>
    <t>CARLOS ANDRÉS PÉREZ HERNÁNDEZ</t>
  </si>
  <si>
    <t>soniacabrera33@hotmail.com</t>
  </si>
  <si>
    <t>CARLOS JULIO SANTAMARIA HERREÑO</t>
  </si>
  <si>
    <t>San Carlos de Guaroa</t>
  </si>
  <si>
    <t>figurascolorltda@hotmail.com</t>
  </si>
  <si>
    <t>CARLOS SIERRA SIERRA</t>
  </si>
  <si>
    <t>Mapiripán</t>
  </si>
  <si>
    <t>c.sierra@sic.com.co</t>
  </si>
  <si>
    <t>CARLOS YESID CÉSPEDES OSPINA</t>
  </si>
  <si>
    <t>Ganado Puro, 1540</t>
  </si>
  <si>
    <t>maquiconstrucciones@hotmail.com</t>
  </si>
  <si>
    <t>CARNATURAL SAS</t>
  </si>
  <si>
    <t>Restrepo</t>
  </si>
  <si>
    <t>general@carnatural.org</t>
  </si>
  <si>
    <t>CL 93B 12 28</t>
  </si>
  <si>
    <t>Granada</t>
  </si>
  <si>
    <t>CESAR HERNANDO SÁNCHEZ TELLEZ</t>
  </si>
  <si>
    <t>texasfe1@hotmail.com</t>
  </si>
  <si>
    <t>COMEGAN COLOMBIA LTDA.</t>
  </si>
  <si>
    <t>Cubarral</t>
  </si>
  <si>
    <t>aseconsca@gmail.com</t>
  </si>
  <si>
    <t>http://www.comegan.com</t>
  </si>
  <si>
    <t>COMERCIALIZADORA MT Y CÍA. SA</t>
  </si>
  <si>
    <t>ger.comercializadoramt@gmail.com</t>
  </si>
  <si>
    <t>CORPORACIÓN CORCEBULLANOS</t>
  </si>
  <si>
    <t>corporacion.corcebullanos@gmail.com</t>
  </si>
  <si>
    <t>CRIADERO ESCORPIÓN LTDA.</t>
  </si>
  <si>
    <t>criaderoescorpion@hotmail.com</t>
  </si>
  <si>
    <t>CRISTIAN GARAVITO MARÍN</t>
  </si>
  <si>
    <t>Puerto Lleras</t>
  </si>
  <si>
    <t>crigama92@gmail.com</t>
  </si>
  <si>
    <t>CV INVERSIONES SAS</t>
  </si>
  <si>
    <t>cvinversionessas@hotmail.com</t>
  </si>
  <si>
    <t>DANIEL ANTONIO RUBIO PIRAJÁN</t>
  </si>
  <si>
    <t>El Dorado</t>
  </si>
  <si>
    <t>danieldrum_95_@hotmail.com</t>
  </si>
  <si>
    <t>DANIEL EDUARDO NIETO TAMAYO</t>
  </si>
  <si>
    <t>danielnietotamayo@gmail.com</t>
  </si>
  <si>
    <t>DIEGO GALLO C./ CRIADERO NORMANDIA</t>
  </si>
  <si>
    <t>lareforma_830@hotmail.com</t>
  </si>
  <si>
    <t>EDUARDO ANDRES ROJAS PARDO</t>
  </si>
  <si>
    <t>TV 14 119 77 APTO 301</t>
  </si>
  <si>
    <t>earp71@hotmail.com</t>
  </si>
  <si>
    <t>EMPRESA AGROINDUSTRIAL CALIFORNIA S.A.S.</t>
  </si>
  <si>
    <t>pvergara@cyber-requip.com</t>
  </si>
  <si>
    <t>FERNANDO A. ROJAS RINCÓN</t>
  </si>
  <si>
    <t>rojasfdo66@hotmail.com</t>
  </si>
  <si>
    <t>FRAILE ARNOLDO ROA MONROY</t>
  </si>
  <si>
    <t>Catilla La Nueva</t>
  </si>
  <si>
    <t>camprolac75@hotmail.com</t>
  </si>
  <si>
    <t>FRANCISCO HERNANDO BARRERA MAHECHA</t>
  </si>
  <si>
    <t>Nelore y Gyr</t>
  </si>
  <si>
    <t>profesionfb@hotmail.com</t>
  </si>
  <si>
    <t>GABRIEL HUMBERTO CASTRO DUARTE</t>
  </si>
  <si>
    <t>Gyr, Girolando, Brahman, Guzerat, Nelore y F1</t>
  </si>
  <si>
    <t>progenecolombia@gmail.com</t>
  </si>
  <si>
    <t>GANADERÍA EL SANTUARIO</t>
  </si>
  <si>
    <t>Puerto Lopez</t>
  </si>
  <si>
    <t>ganaderiaelsantuario@gmail.com</t>
  </si>
  <si>
    <t>GANADERÍA GUADALUPE SAS</t>
  </si>
  <si>
    <t>Acacias</t>
  </si>
  <si>
    <t>Brahman, Gyr y Red Sindi</t>
  </si>
  <si>
    <t>ganaderiaguadalupe@hotmail.com</t>
  </si>
  <si>
    <t xml:space="preserve">Cali </t>
  </si>
  <si>
    <t>GANADERÍA GUANAJUATO</t>
  </si>
  <si>
    <t>hugober15@hotmail.com</t>
  </si>
  <si>
    <t>GANADERÍA LA FE SAS</t>
  </si>
  <si>
    <t>gbc1941@hotmail.com</t>
  </si>
  <si>
    <t>GANADERÍA LA MANSIÓN</t>
  </si>
  <si>
    <t>demetrio.rubio@grupomansion.com</t>
  </si>
  <si>
    <t>GANADERÍA LOS ARUCOS</t>
  </si>
  <si>
    <t>Ganado Puro, Brahman, Guzera, Nelore</t>
  </si>
  <si>
    <t>ganaderialosarucos@asocebu.com</t>
  </si>
  <si>
    <t>GELVER GUILLERMO MORENO SANABRIA</t>
  </si>
  <si>
    <t>motocreditoconta@hotmail.com</t>
  </si>
  <si>
    <t>GUSTAVO VANEGAS RODRIGUEZ</t>
  </si>
  <si>
    <t>(038)607-6211</t>
  </si>
  <si>
    <t>hsantabarvara@yahoo.es</t>
  </si>
  <si>
    <t>CL 12 9 13</t>
  </si>
  <si>
    <t>CL 74A 22 31</t>
  </si>
  <si>
    <t>INVERSIONES AGROPECUARIAS HOLGUÍN SAS</t>
  </si>
  <si>
    <t>holescarvajal3@hotmail.com</t>
  </si>
  <si>
    <t>INVERSIONES EL MILENIO S.A.S.</t>
  </si>
  <si>
    <t>inversioneselmilenio@gmail.com</t>
  </si>
  <si>
    <t>INVERSIONES EL PENSAMIENTO SAS</t>
  </si>
  <si>
    <t>andresarangosalazar@gmail.com</t>
  </si>
  <si>
    <t>INVERSIONES LUNAVIEJA SAS</t>
  </si>
  <si>
    <t>wasserdan@gmail.com</t>
  </si>
  <si>
    <t>JAVIER RICARDO ROJAS JAIME</t>
  </si>
  <si>
    <t>Barranca de Upía</t>
  </si>
  <si>
    <t>Cebú</t>
  </si>
  <si>
    <t>javierricardorojasjaime@gmail.com</t>
  </si>
  <si>
    <t>JESUS HERNANDO MONTENEGRO REYES</t>
  </si>
  <si>
    <t>Vilavicencio</t>
  </si>
  <si>
    <t>Brahaman Gris y Brahman Rojo</t>
  </si>
  <si>
    <t>andres2000monte@gmail.com</t>
  </si>
  <si>
    <t>JHON FRANKLIN TORRES MORENO</t>
  </si>
  <si>
    <t>Vista Hermosa</t>
  </si>
  <si>
    <t>jhon555torres@hotmail.com</t>
  </si>
  <si>
    <t>JOSÉ ÁLVARO MURCIA BERMEO</t>
  </si>
  <si>
    <t>alvarom10@hotmail.es</t>
  </si>
  <si>
    <t>JOSÉ YESID GONZALEZ ÁLVAREZ</t>
  </si>
  <si>
    <t>yesid510@hotmail.com</t>
  </si>
  <si>
    <t>JUAN DAVID GONZÁLEZ PERALTA</t>
  </si>
  <si>
    <t>Puerto Lopéz</t>
  </si>
  <si>
    <t>0011</t>
  </si>
  <si>
    <t>AV 40 26C 79</t>
  </si>
  <si>
    <t>juandagp@hotmail.com</t>
  </si>
  <si>
    <t>JUAN SANTIAGO VÉLEZ</t>
  </si>
  <si>
    <t>Meta - Villavicencio</t>
  </si>
  <si>
    <t>jvelez@aodmilk.com</t>
  </si>
  <si>
    <t>LAS MARÍAS GROUP SAS</t>
  </si>
  <si>
    <t>lasmariasgroupsas@gmail.com</t>
  </si>
  <si>
    <t>0327</t>
  </si>
  <si>
    <t>LIBARDO EFRAÍN MARTÍNEZ GUTIÉRREZ</t>
  </si>
  <si>
    <t>cesar25_04@hotmail.com</t>
  </si>
  <si>
    <t>LLANOVILLA SAS</t>
  </si>
  <si>
    <t>MABEL ELENA NARVÁEZ BERGONZOLI</t>
  </si>
  <si>
    <t>bandaancha09@gmail.com</t>
  </si>
  <si>
    <t>MACROINVERSIONES JD SAS</t>
  </si>
  <si>
    <t>Puerto Gaitan</t>
  </si>
  <si>
    <t>macroinversiones@motopassionjd.com</t>
  </si>
  <si>
    <t>MARGOT CASTELLANOS RAMÍREZ</t>
  </si>
  <si>
    <t>el.diamant@hotmail.com</t>
  </si>
  <si>
    <t>MAURICIO VÉLEZ ZULUAGA</t>
  </si>
  <si>
    <t>mvzcantante@gmail.com</t>
  </si>
  <si>
    <t>MR BULL RANCH S.A.S.</t>
  </si>
  <si>
    <t>mrbullranch@gmail.com</t>
  </si>
  <si>
    <t>NATIVOS META SAS</t>
  </si>
  <si>
    <t>OPERADORA COLOMBIANA DE PRODUCTOS</t>
  </si>
  <si>
    <t>wilson.munoz@operadora.com.co</t>
  </si>
  <si>
    <t>wilsonmunoz@hotmail.com</t>
  </si>
  <si>
    <t>http://www.operadora.com.co</t>
  </si>
  <si>
    <t>OSCAR ALBERTO QUINTERO GONZÁLEZ</t>
  </si>
  <si>
    <t>Ganado Puro Brahman</t>
  </si>
  <si>
    <t>oscaralbertoq@gmail.com</t>
  </si>
  <si>
    <t>OSWALDO PEÑA BERMEO</t>
  </si>
  <si>
    <t>CL 15 45 02 CA A2 BR EL TRAPICHE</t>
  </si>
  <si>
    <t>Cubayo</t>
  </si>
  <si>
    <t>ospebe68@hotmail.com</t>
  </si>
  <si>
    <t>RAFAEL EDUARDO LEGUIZAMÓN BUITRAGO</t>
  </si>
  <si>
    <t>RAFAEL HERNÁNDEZ LOZANO</t>
  </si>
  <si>
    <t>rafaelhernandezpersonal@gmail.com</t>
  </si>
  <si>
    <t>ROBERTA ANDREA BARRERA MOLANO</t>
  </si>
  <si>
    <t>randreab0513@hotmail.com</t>
  </si>
  <si>
    <t>ROCHA DÍAZ Y CIA S. EN C.</t>
  </si>
  <si>
    <t>alrodiaz@gmail.com</t>
  </si>
  <si>
    <t>SANTA LUCIA INVERSIONES SAS</t>
  </si>
  <si>
    <t>Puerto Gaitán</t>
  </si>
  <si>
    <t>jorgerodriguez55@gmail.com</t>
  </si>
  <si>
    <t>SIFAGRO LTDA.</t>
  </si>
  <si>
    <t>sifagroltda@gmail.com</t>
  </si>
  <si>
    <t>SOLUCIONES J.R. E.U.</t>
  </si>
  <si>
    <t>gerencia.solucionesjr@hotmail.com</t>
  </si>
  <si>
    <t>CL 17A 68 82</t>
  </si>
  <si>
    <t>SOMEX S.A.</t>
  </si>
  <si>
    <t>josue.ramon@somexnutricion.com</t>
  </si>
  <si>
    <t>SONIA DEL PILAR BUITRAGO BERNAL</t>
  </si>
  <si>
    <t>soniadelp@hotmail.com</t>
  </si>
  <si>
    <t>TASUNKA WITKO SAS</t>
  </si>
  <si>
    <t>tasunka2020@gmail.com</t>
  </si>
  <si>
    <t>TORRES BERNAL E HIJOS S. EN C.</t>
  </si>
  <si>
    <t>guitobe@hotmail.com</t>
  </si>
  <si>
    <t>VR CAMPO LTDA.</t>
  </si>
  <si>
    <t>WILFER DANILO MORALES TORO</t>
  </si>
  <si>
    <t>labonanzaganaderia@gmail.com</t>
  </si>
  <si>
    <t>XIMENA LONDOÑO AGUILAR</t>
  </si>
  <si>
    <t>Concordia</t>
  </si>
  <si>
    <t>ximenalondono48@gmail.com</t>
  </si>
  <si>
    <t>0308</t>
  </si>
  <si>
    <t>principal@openmarket.com.co</t>
  </si>
  <si>
    <t>pablopareja@hotmail.com</t>
  </si>
  <si>
    <t>COMERCIALIZADORA GRAN SEÑORA SAS</t>
  </si>
  <si>
    <t>Ocaña</t>
  </si>
  <si>
    <t>comercializadora08@gmail.com</t>
  </si>
  <si>
    <t>CORPORACION EL ABARCO S.A</t>
  </si>
  <si>
    <t>El Tarra</t>
  </si>
  <si>
    <t>Norte de Santander</t>
  </si>
  <si>
    <t>elabrco@hotmail.com</t>
  </si>
  <si>
    <t>GANADERÍA Y LECHERÍA VILLAMIZAR</t>
  </si>
  <si>
    <t>Cúcuta</t>
  </si>
  <si>
    <t>Guzerá y Gyr</t>
  </si>
  <si>
    <t>daya429@hotmail.com</t>
  </si>
  <si>
    <t>HÉCTOR ROJAS SERRANO</t>
  </si>
  <si>
    <t>JAVIER ADOLFO SERRANO JOERGER</t>
  </si>
  <si>
    <t>La Esperanza</t>
  </si>
  <si>
    <t>jaadsejo@hotmail.com</t>
  </si>
  <si>
    <t>JERSON WILMER HERNANDEZ GIRALDO</t>
  </si>
  <si>
    <t>Santiago</t>
  </si>
  <si>
    <t>jwhg1093@gmail.com</t>
  </si>
  <si>
    <t>JESÚS ANTONIO HERNÁNDEZ MORA</t>
  </si>
  <si>
    <t>Atlantico</t>
  </si>
  <si>
    <t>CL 10 3 42 OF 401 ED BCO SANTANDER</t>
  </si>
  <si>
    <t>info@ciandinor.com</t>
  </si>
  <si>
    <t>agropecuariahrscucuta@gmail.com</t>
  </si>
  <si>
    <t>agronegocios.agrovet@gmail.com</t>
  </si>
  <si>
    <t>LOYSE LÓPEZ Y SERRANO LOUISIANA</t>
  </si>
  <si>
    <t>Ganado Puro</t>
  </si>
  <si>
    <t>louisianaganadera@gmail.com</t>
  </si>
  <si>
    <t>LUISA MARIA SERRANO RUEDA</t>
  </si>
  <si>
    <t>lospipelinos@hotmail.com</t>
  </si>
  <si>
    <t>MARCO FIDEL CORTÉS RUIZ</t>
  </si>
  <si>
    <t>gerencia@grupoagromar.com</t>
  </si>
  <si>
    <t>OSCAR CHACÓN GONZÁLEZ</t>
  </si>
  <si>
    <t>chacon_1344@hotmail.com</t>
  </si>
  <si>
    <t>RONALUCE SAS</t>
  </si>
  <si>
    <t>ronaldluces220@gmail.com</t>
  </si>
  <si>
    <t>CL 51 27A 47 APTO 402 ED KARIBE SOTOMAYOR</t>
  </si>
  <si>
    <t>CONJ LOMITA NUEVA CA 12</t>
  </si>
  <si>
    <t>A B &amp; C INVERSIONES S.A.S</t>
  </si>
  <si>
    <t>Montenegro</t>
  </si>
  <si>
    <t>lorenzbuiles@gmail.com</t>
  </si>
  <si>
    <t>AGROINDUSTRIAL FORTALEZA S.A.S.</t>
  </si>
  <si>
    <t>Quimbaya</t>
  </si>
  <si>
    <t>agroindustrial.fortaleza@gmail.com</t>
  </si>
  <si>
    <t>CRIADERO SANTATERESITA SAS</t>
  </si>
  <si>
    <t>Ganado Puro, Brahman, Gyr y Hembras F1</t>
  </si>
  <si>
    <t>criaderossantateresita@hotmail.com</t>
  </si>
  <si>
    <t>DEREK DREWS MARULANDA</t>
  </si>
  <si>
    <t>elsaltonapoles48@gmail.com</t>
  </si>
  <si>
    <t>DIEGO MAURICIO BOLAÑOS GÓMEZ</t>
  </si>
  <si>
    <t>diemabo@hotmail.com</t>
  </si>
  <si>
    <t>EL TIKAL CRIADERO S.A.S.</t>
  </si>
  <si>
    <t>Pueblo Tapado</t>
  </si>
  <si>
    <t>Gyr, Brahman y F1 Leche</t>
  </si>
  <si>
    <t>jorge.tikal@hotmail.com</t>
  </si>
  <si>
    <t>EMPRESA AGROPECUARIA LA BENDICIÓN</t>
  </si>
  <si>
    <t>Sincé</t>
  </si>
  <si>
    <t>agropecuarialabendicionsas@hotmail.com</t>
  </si>
  <si>
    <t>GRUPO ECOVERDE S.A.</t>
  </si>
  <si>
    <t>Ganado Puro, Gyr y Cruces F1</t>
  </si>
  <si>
    <t>grupoecoverde@gmail.com</t>
  </si>
  <si>
    <t>LINA MARÍA ESCOBAR MENDOZA</t>
  </si>
  <si>
    <t>adrenm@hotmail.com</t>
  </si>
  <si>
    <t>PECUARIA VILLA COLOMBIA</t>
  </si>
  <si>
    <t>aux.agricolapvc@grupodonpollo.com.co</t>
  </si>
  <si>
    <t>Pereira</t>
  </si>
  <si>
    <t>CL 23N 15 21 LC 1 ED OASIS DE LAURELES</t>
  </si>
  <si>
    <t>AGROPECUARIA ANH SAS</t>
  </si>
  <si>
    <t>anhagropecuaria@gmail.com</t>
  </si>
  <si>
    <t>ANDRÉS MAURICIO CARDONA CAMPOS</t>
  </si>
  <si>
    <t>andcard333@gmail.com</t>
  </si>
  <si>
    <t>CRIADERO 3 JOTAS</t>
  </si>
  <si>
    <t>criaderojr2@gmail.com</t>
  </si>
  <si>
    <t>FERNANDO ANTONIO LOAIZA GUTIÉRREZ</t>
  </si>
  <si>
    <t>Hdas. Yerbabuena y Malabar</t>
  </si>
  <si>
    <t>loaizafg@hotmail.com</t>
  </si>
  <si>
    <t>FESEMAR SAS</t>
  </si>
  <si>
    <t>fesemarsas@gmail.com</t>
  </si>
  <si>
    <t>GANADERÍA NUEVO MONARCA S.A.S.</t>
  </si>
  <si>
    <t>nuevomonarcasas@hotmail.com</t>
  </si>
  <si>
    <t>INVERSIONES PRG EJE CAFETERO SAS</t>
  </si>
  <si>
    <t>prginversiones@hotmail.com</t>
  </si>
  <si>
    <t>LUÍS DELIO MACHADO LÓPEZ</t>
  </si>
  <si>
    <t>linitamachado@gmail.com</t>
  </si>
  <si>
    <t>MARCELA GÓMEZ BOTERO</t>
  </si>
  <si>
    <t>oficina203@yahoo.es</t>
  </si>
  <si>
    <t>ROGER ALEXANDER OSORIO LONDOÑO</t>
  </si>
  <si>
    <t>ranchoyganaderiasantaclara@gmail.com</t>
  </si>
  <si>
    <t>CL 24 # 8 - 35</t>
  </si>
  <si>
    <t>CONJ RES SANTA MARIA DEL PINAR CA 6 KM 5</t>
  </si>
  <si>
    <t>CL 45 19 50 BL 4 CA 21</t>
  </si>
  <si>
    <t>Cartago</t>
  </si>
  <si>
    <t>CL 71 27 97 APT 502</t>
  </si>
  <si>
    <t>Puerto Caldas</t>
  </si>
  <si>
    <t>VIIZ S.A.S.</t>
  </si>
  <si>
    <t>Gyr y Cruces F1</t>
  </si>
  <si>
    <t>3187115488</t>
  </si>
  <si>
    <t>3188016913</t>
  </si>
  <si>
    <t>viizsas4@gmail.com</t>
  </si>
  <si>
    <t>2815</t>
  </si>
  <si>
    <t>AGRÍCOLA CAMPOMAR S.A.S.</t>
  </si>
  <si>
    <t>agricolacampomar@gmail.com</t>
  </si>
  <si>
    <t>AGROGANADERIA DEL NUZ S.A.</t>
  </si>
  <si>
    <t>Brahman, Gyr y Girorando</t>
  </si>
  <si>
    <t>yesisas@hotmail.com</t>
  </si>
  <si>
    <t>AGROINVERSIONES MIRAFLORES S.A.S</t>
  </si>
  <si>
    <t>Brahman Gris, Brahman Rojo, Gyr y Girolando</t>
  </si>
  <si>
    <t>alberto.serrano1@hotmail.com</t>
  </si>
  <si>
    <t>AGROINVERSIONES RG SAS</t>
  </si>
  <si>
    <t>agroinversiones.rgsas@gmail.com</t>
  </si>
  <si>
    <t>AGROPECUARIA 2G S.A.S.</t>
  </si>
  <si>
    <t>tesoreria@agropecuaria-2g.com</t>
  </si>
  <si>
    <t>www.amayacia.com</t>
  </si>
  <si>
    <t>AGROPECUARIA GÓMEZ MEJÍA</t>
  </si>
  <si>
    <t>agrogomezmejia@hotmail.com</t>
  </si>
  <si>
    <t>Cimitarra</t>
  </si>
  <si>
    <t>Chia</t>
  </si>
  <si>
    <t>Piedecuesta</t>
  </si>
  <si>
    <t>Puerto Parra</t>
  </si>
  <si>
    <t>Palmas del Socorro</t>
  </si>
  <si>
    <t>AGROPECUARIA LA MAGDALENA AGB S.A.S.</t>
  </si>
  <si>
    <t>magdalena_agb@gmail.com</t>
  </si>
  <si>
    <t>AGROPECUARIA NACEDEROS S.A.S.</t>
  </si>
  <si>
    <t>agropecuarianacederos@gmail.com</t>
  </si>
  <si>
    <t>AGROPECUARIA PINZÓN ESTÉVEZ SAS</t>
  </si>
  <si>
    <t>agropinzonestevez.sas@hotmail.com</t>
  </si>
  <si>
    <t>AGROPECUARIA SANTILLANA SA</t>
  </si>
  <si>
    <t>contabilidad@agrosantillana.com</t>
  </si>
  <si>
    <t>AGROPECUARIA TAIWÁN 2019 SAS ZOMAC</t>
  </si>
  <si>
    <t>agropecuariataiwan2019@gmail.com</t>
  </si>
  <si>
    <t>AGROPECUARIA VÍA LÁCTEA SAS</t>
  </si>
  <si>
    <t>Gyr, Girolando, Nelore y Brahman</t>
  </si>
  <si>
    <t>mpaula@agrolactea.com</t>
  </si>
  <si>
    <t>ALEXEI HERNANDO LOZANO GARCÍA</t>
  </si>
  <si>
    <t>fabiandiazgarcia@hotmail.com</t>
  </si>
  <si>
    <t>ALFREDO AMAYA HERRERA</t>
  </si>
  <si>
    <t>ARMANDO CASTRO SILVA</t>
  </si>
  <si>
    <t>arcas.56@hotmail.com</t>
  </si>
  <si>
    <t>CAMILO CAMACHO NEIRA</t>
  </si>
  <si>
    <t>Sabana de Torres</t>
  </si>
  <si>
    <t>Barrancabermeja</t>
  </si>
  <si>
    <t>Suaita</t>
  </si>
  <si>
    <t>Socorro</t>
  </si>
  <si>
    <t>Lebrija</t>
  </si>
  <si>
    <t>CL 100 8 A 55 OF 713 TO C</t>
  </si>
  <si>
    <t>camilocamachoneira@gmail.com</t>
  </si>
  <si>
    <t>CARLOS ALBERTO GONZÁLEZ DE FILIPPIS</t>
  </si>
  <si>
    <t>ganaderiaelcristal@gmail.com</t>
  </si>
  <si>
    <t>CESAR OVIDIO SÁNCHEZ HERNÁNDEZ</t>
  </si>
  <si>
    <t>San Gil</t>
  </si>
  <si>
    <t>CIRO FERNÁNDEZ NÚÑEZ</t>
  </si>
  <si>
    <t>asocebucirofernandez@gmail.com</t>
  </si>
  <si>
    <t>CONSTRUCTORA E INMOBILIARIA EL VALLE</t>
  </si>
  <si>
    <t>braulioparada1@gmail.com</t>
  </si>
  <si>
    <t>CRIADERO LA COMARCA SAS</t>
  </si>
  <si>
    <t>criaderolacomarca.sas@hotmail.com</t>
  </si>
  <si>
    <t>DIEGO ANDRÉS QUIROGA SANCHEZ</t>
  </si>
  <si>
    <t>agroproyectoqyp@gmail.com</t>
  </si>
  <si>
    <t>EDGAR DIAZ BOAVITA</t>
  </si>
  <si>
    <t>rinconoibano@hotmail.com</t>
  </si>
  <si>
    <t>EDWAR JULIÁN DÍAZ RODRÍGUEZ</t>
  </si>
  <si>
    <t>monacoganados@gmail.com</t>
  </si>
  <si>
    <t>EDWIN BERNARDO PINZÓN CEBALLOS</t>
  </si>
  <si>
    <t>edwin.pinzon@merltda.com.co</t>
  </si>
  <si>
    <t>ENRIQUE PUYANA E HIJOS</t>
  </si>
  <si>
    <t>enriquepuyana1@yahoo.com</t>
  </si>
  <si>
    <t>ERNESTO BENJAMIN HERRERA ARGOTE</t>
  </si>
  <si>
    <t>ernesto.herrera2010@hotmail.com</t>
  </si>
  <si>
    <t>GANADERÍA SANTA ISABEL BRAHMAN SAS</t>
  </si>
  <si>
    <t>Chía</t>
  </si>
  <si>
    <t>CL 25 A 10 35 CA 6</t>
  </si>
  <si>
    <t>Hda Corrales</t>
  </si>
  <si>
    <t>CL 49 33 29 BRR CABECERA</t>
  </si>
  <si>
    <t>ganaderiasantaisabel1@gmail.com</t>
  </si>
  <si>
    <t>GERARDO PINILLA VEGA</t>
  </si>
  <si>
    <t>gpinillavega@gmail.com</t>
  </si>
  <si>
    <t>GIL ARIEL ÁVILA TORRES</t>
  </si>
  <si>
    <t>kmiloavila@hotmail.com</t>
  </si>
  <si>
    <t>GRUPO J8 SAS</t>
  </si>
  <si>
    <t>diegoj8a@hotmail.com</t>
  </si>
  <si>
    <t>HACIENDA CAPITANCITOS SAS</t>
  </si>
  <si>
    <t>aserranotero@hotmail.com</t>
  </si>
  <si>
    <t>HELIBERTO OLARTE RUEDA</t>
  </si>
  <si>
    <t>HORACIO PLATA GÓMEZ</t>
  </si>
  <si>
    <t>hoplago@gmail.com</t>
  </si>
  <si>
    <t>HUMBERTO AGUDELO BETANCOURT</t>
  </si>
  <si>
    <t>edslosalmondros@hotmail.com</t>
  </si>
  <si>
    <t>INVERSIONES CAPITAL GREEN SAS</t>
  </si>
  <si>
    <t>gerenciacapitalgreen@gmail.com</t>
  </si>
  <si>
    <t>San Vicente de Chucurri</t>
  </si>
  <si>
    <t>Guapotá</t>
  </si>
  <si>
    <t>Puente Nacional</t>
  </si>
  <si>
    <t>INVERSIONES EL OBISPO SAS</t>
  </si>
  <si>
    <t>Hda La Primavera</t>
  </si>
  <si>
    <t>magaz71@hotmail.com</t>
  </si>
  <si>
    <t>INVERSIONES ESPIN SAS</t>
  </si>
  <si>
    <t>inversionesespin9@msn.com</t>
  </si>
  <si>
    <t>INVERSIONES MAHIVA SAS</t>
  </si>
  <si>
    <t>San Vicente de Chucuri</t>
  </si>
  <si>
    <t>inversionesmahiva@gmail.com</t>
  </si>
  <si>
    <t>JAIME CALA VECINO</t>
  </si>
  <si>
    <t>jcvec@unab.edu.com</t>
  </si>
  <si>
    <t>JAVIER DAVID VIVIESCAS GOMEZ</t>
  </si>
  <si>
    <t>viviescasjd@gmail.com</t>
  </si>
  <si>
    <t>JHONY ALEXANDER MAZO ZULETA</t>
  </si>
  <si>
    <t>mazoale@gmail.com</t>
  </si>
  <si>
    <t>JORGE CASTRO MURILLO</t>
  </si>
  <si>
    <t>logisticaytransporte@taxiautos.com</t>
  </si>
  <si>
    <t>JOSE ARGEMIRO FLOREZ DELGADILLO</t>
  </si>
  <si>
    <t>florezdelga18.mar@hotmail.com</t>
  </si>
  <si>
    <t>JUAN DE JESÚS GALVIS ANAYA</t>
  </si>
  <si>
    <t>ferreteriaagrotodo@hotmail.com</t>
  </si>
  <si>
    <t>JUAN DE JESÚS RUIZ RUIZ</t>
  </si>
  <si>
    <t>Vélez</t>
  </si>
  <si>
    <t>Landázuri</t>
  </si>
  <si>
    <t>Guespa</t>
  </si>
  <si>
    <t>CONJ RES CALATRAVA CA 17</t>
  </si>
  <si>
    <t>CL 4 5 30</t>
  </si>
  <si>
    <t>almacenjr_2_61@hotmail.com</t>
  </si>
  <si>
    <t>JUAN FELIPE BAYONA MONTOYA</t>
  </si>
  <si>
    <t>luzmontoya24@hotmail.com</t>
  </si>
  <si>
    <t>JUAN PABLO MORENO</t>
  </si>
  <si>
    <t>Gyr, Girolando, Guzerá y Brahman, Medellín</t>
  </si>
  <si>
    <t>adjumor@hotmail.com</t>
  </si>
  <si>
    <t>JUAN PABLO OSORIO CARRASQUILLA</t>
  </si>
  <si>
    <t>juanoso@msn.com</t>
  </si>
  <si>
    <t>JULIÁN SERRANO GÓMEZ</t>
  </si>
  <si>
    <t>haciendanuevabrasilia@hotmail.com</t>
  </si>
  <si>
    <t>JULIO TÉLLEZ FRANCO</t>
  </si>
  <si>
    <t>JUVENAL MENDOZA ARIZA</t>
  </si>
  <si>
    <t>oxijuvenal@gmail.com</t>
  </si>
  <si>
    <t>LUDWING ARLEY ANAYA MENDEZ</t>
  </si>
  <si>
    <t>arleyanayam@gmail.com</t>
  </si>
  <si>
    <t>LUIS FERNANDO ECHEVERRY PANESSO</t>
  </si>
  <si>
    <t>casanuevaganaderia@hotmail.com</t>
  </si>
  <si>
    <t>Concepción</t>
  </si>
  <si>
    <t>Simacota</t>
  </si>
  <si>
    <t>San Rafael de Rionegro</t>
  </si>
  <si>
    <t>CL 6 25 125 ED BALCONES DE PADUA APTO 403</t>
  </si>
  <si>
    <t>ALDEA CA 7 RUITOQUE</t>
  </si>
  <si>
    <t>LUKAS HORACIO MARRUGO DÍAZ</t>
  </si>
  <si>
    <t>Brahman Y Gyr</t>
  </si>
  <si>
    <t>lukasmarrugo@hotmail.com</t>
  </si>
  <si>
    <t>MARCO ANTONIO BAYONA CASTILLO</t>
  </si>
  <si>
    <t>Brahman Gris, Brahman Rojo y F1</t>
  </si>
  <si>
    <t>andrefal-9@hotmail.com</t>
  </si>
  <si>
    <t>MARIO GONZÁLEZ Y LIBARDO MURCIA</t>
  </si>
  <si>
    <t>libardomurcia@hotmail.com</t>
  </si>
  <si>
    <t>MARTHA DOMINGUEZ CORREA</t>
  </si>
  <si>
    <t>madoco@msn.com</t>
  </si>
  <si>
    <t>NICODEMOS PÁEZ LAMUZ</t>
  </si>
  <si>
    <t>nicodemospaez@gmail.com</t>
  </si>
  <si>
    <t>NICOLAS SANTOS SANTOS</t>
  </si>
  <si>
    <t>ndosantos@hotmail.com</t>
  </si>
  <si>
    <t>NIKAN IMPORTS S.A.S.</t>
  </si>
  <si>
    <t>auxiliarcontablenikan@gmail.com</t>
  </si>
  <si>
    <t>OCTAVIO NIZO MUÑOZ</t>
  </si>
  <si>
    <t>gerencia@soldadoresymotores.com</t>
  </si>
  <si>
    <t>ORLANDO GONZALEZ</t>
  </si>
  <si>
    <t>gjgtier@hotmail.com</t>
  </si>
  <si>
    <t>OSCAR LOPERA ROLDAN</t>
  </si>
  <si>
    <t>gerenciadepositocentral@gmail.com</t>
  </si>
  <si>
    <t>Barbosa</t>
  </si>
  <si>
    <t>CL 42 15 23 CENTRO</t>
  </si>
  <si>
    <t>CL 60 23 36 BR GALAN</t>
  </si>
  <si>
    <t>OSCAR MAURICIO PÉREZ REYES</t>
  </si>
  <si>
    <t>operezreyes@hotmail.com</t>
  </si>
  <si>
    <t>PEDRO JULIO PARRA DUARTE</t>
  </si>
  <si>
    <t>7-6260422</t>
  </si>
  <si>
    <t>RAFAEL FRANCISCO DELGADO SERRANO</t>
  </si>
  <si>
    <t>secreplasti@hotmail.com</t>
  </si>
  <si>
    <t>RENÉ ALEJANDRO PIZARRO LÓPEZ</t>
  </si>
  <si>
    <t>alejo222@gmail.com</t>
  </si>
  <si>
    <t>RUSBEL GIRALDO SERNA</t>
  </si>
  <si>
    <t>giraldo1741@hotmail.com</t>
  </si>
  <si>
    <t>TRES HERNANDEZ RESTREPO S.A.S.</t>
  </si>
  <si>
    <t>ganaderia3hr@gmail.com</t>
  </si>
  <si>
    <t>AGROGANADERA BUENOS AIRES S.A.S.</t>
  </si>
  <si>
    <t>agroganaderabuenosaires@hotmail.com</t>
  </si>
  <si>
    <t>AGROPECUARIA SANTANA &amp; CIA SAS</t>
  </si>
  <si>
    <t>Gyr, F1</t>
  </si>
  <si>
    <t>aoragro@gmail.com</t>
  </si>
  <si>
    <t>ALFONSO PINILLA GUEVARA</t>
  </si>
  <si>
    <t>hacienda.la.victoria@hotmail.com</t>
  </si>
  <si>
    <t>CARLOS ARTURO TIRADO MONTES</t>
  </si>
  <si>
    <t>Guzerat, Gyr y Brahman Rojo</t>
  </si>
  <si>
    <t>carlostiradomontes@hotmail.com</t>
  </si>
  <si>
    <t>DARIO PAVAJEAU BAUTE</t>
  </si>
  <si>
    <t>chepavajeau@hotmail.com</t>
  </si>
  <si>
    <t>GANADERIA EL ROBLE SAS</t>
  </si>
  <si>
    <t>GANADERÍA RICO RADA SAS</t>
  </si>
  <si>
    <t>Brahman - Gyr - Guzerá - F1</t>
  </si>
  <si>
    <t>manuelricorada@hotmail.es</t>
  </si>
  <si>
    <t>ganaderiaricorada@hotmail.com</t>
  </si>
  <si>
    <t>INVERSIONES FTO S.A.S.</t>
  </si>
  <si>
    <t>inversionesftosas@gmail.com</t>
  </si>
  <si>
    <t>INVERSIONES GALAZ S.A.S</t>
  </si>
  <si>
    <t>Brahman y Blonde de Aquitania</t>
  </si>
  <si>
    <t>inversionesgalaz@gmail.com</t>
  </si>
  <si>
    <t>Sampués</t>
  </si>
  <si>
    <t>Galeras</t>
  </si>
  <si>
    <t>Since</t>
  </si>
  <si>
    <t>Malagual</t>
  </si>
  <si>
    <t>El Roble</t>
  </si>
  <si>
    <t>Tolú</t>
  </si>
  <si>
    <t>JARAMILLO WILLIAMSON Y CÍA S. EN C.</t>
  </si>
  <si>
    <t>Ganado Puro, Brahman - Guzerá</t>
  </si>
  <si>
    <t>fabiojaramilloj@gmail.com</t>
  </si>
  <si>
    <t>JOHEN FRANCISCO HERRERA DÍAZ</t>
  </si>
  <si>
    <t>johenfco@hotmail.com</t>
  </si>
  <si>
    <t>JORGE FARID BENÍTEZ GONZÁLEZ</t>
  </si>
  <si>
    <t>faridbenitez@hotmail.com</t>
  </si>
  <si>
    <t>JUAN MANUEL GÓMEZ GÓMEZ</t>
  </si>
  <si>
    <t>audicom2020@hotmail.com</t>
  </si>
  <si>
    <t>NATURAL MINDS SAS</t>
  </si>
  <si>
    <t>manuela.meryp@gmail.com</t>
  </si>
  <si>
    <t>PAYARES QUESSEP JUAN CARLOS</t>
  </si>
  <si>
    <t>Guzerá, Brahman y Gyr</t>
  </si>
  <si>
    <t>semenbovino@gmail.com</t>
  </si>
  <si>
    <t>San Marcos</t>
  </si>
  <si>
    <t>San Benito Abad</t>
  </si>
  <si>
    <t>San Pedro</t>
  </si>
  <si>
    <t>Corozal</t>
  </si>
  <si>
    <t>Toluviejo</t>
  </si>
  <si>
    <t>CL 97 22 80 APTO 505</t>
  </si>
  <si>
    <t>0014</t>
  </si>
  <si>
    <t>PEDRO LUIS IMBETH ACOSTA</t>
  </si>
  <si>
    <t>Gyr, Simbrah, Brahman y Gyronando</t>
  </si>
  <si>
    <t>(5)6793452</t>
  </si>
  <si>
    <t>drplia@yahoo.com</t>
  </si>
  <si>
    <t>REMBERTO DE LA OSSA DE VIVERO</t>
  </si>
  <si>
    <t>rdelaossa_mvz@hotmail.com</t>
  </si>
  <si>
    <t>San Juan de Betulia</t>
  </si>
  <si>
    <t>ALFONSO RAMIREZ BEJARANO</t>
  </si>
  <si>
    <t>laydysalazar8@gmail.com</t>
  </si>
  <si>
    <t>ANDRÉS FELIPE TORRES RODRÍGUEZ</t>
  </si>
  <si>
    <t>felipetorresrodriguez699@gmail.com</t>
  </si>
  <si>
    <t>APOLINAR ORTIGOZA GONZÁLEZ</t>
  </si>
  <si>
    <t>hdalabolivar@gmail.com</t>
  </si>
  <si>
    <t>BRAYAN CAMILO PULIDO QUINTERO</t>
  </si>
  <si>
    <t>brian.pulido@hotmail.com</t>
  </si>
  <si>
    <t>CATTLE SAS</t>
  </si>
  <si>
    <t>DIANA M VARÓN Y/O ANDREY G VARÓN</t>
  </si>
  <si>
    <t>va_ru_andrey@hotmail.es</t>
  </si>
  <si>
    <t>EDUARDO OYUELA ZEA</t>
  </si>
  <si>
    <t>CL 16 68D 79</t>
  </si>
  <si>
    <t>info@eozbuenosaires.com</t>
  </si>
  <si>
    <t>http://www.eozbuenosaires.com</t>
  </si>
  <si>
    <t>EZEQUIEL MONTEALEGRE</t>
  </si>
  <si>
    <t>eztetic@hotmail.com</t>
  </si>
  <si>
    <t>GALIVAS SAS</t>
  </si>
  <si>
    <t>Tolima</t>
  </si>
  <si>
    <t>Cuello</t>
  </si>
  <si>
    <t>Espinal</t>
  </si>
  <si>
    <t>Alvarado</t>
  </si>
  <si>
    <t>Libano</t>
  </si>
  <si>
    <t>Piedras</t>
  </si>
  <si>
    <t>Purificación</t>
  </si>
  <si>
    <t>Victoria</t>
  </si>
  <si>
    <t>Girardot</t>
  </si>
  <si>
    <t>Ibagué</t>
  </si>
  <si>
    <t>Líbano</t>
  </si>
  <si>
    <t>0243</t>
  </si>
  <si>
    <t>germancharry1@gmail.com</t>
  </si>
  <si>
    <t>GANADERA EL BUNDE LTDA</t>
  </si>
  <si>
    <t>ganaderaelbunde@hotmail.com</t>
  </si>
  <si>
    <t>GANADERÍA CANDILEJAS LTDA</t>
  </si>
  <si>
    <t>wariverag@hotmail.com</t>
  </si>
  <si>
    <t>GANADERIA LA CONQUISTA SAS</t>
  </si>
  <si>
    <t>CL 77 20 100 T 3 APTO 401 TIERRA LINDA</t>
  </si>
  <si>
    <t>laconquistagan@gmail.com</t>
  </si>
  <si>
    <t>GANADERÍA LA TOPANA LTDA</t>
  </si>
  <si>
    <t>CL 11 4 24 OF 201</t>
  </si>
  <si>
    <t>ganaderialatopana@gmail.com</t>
  </si>
  <si>
    <t>INVERSIONES CAFE GRANADA SAS</t>
  </si>
  <si>
    <t>CL 12 1 17 PI 2</t>
  </si>
  <si>
    <t>elzorro@telecom.com.co</t>
  </si>
  <si>
    <t>INVERSIONES CENTAUROS.R SAS</t>
  </si>
  <si>
    <t>invercentauros.43@hotmail.com</t>
  </si>
  <si>
    <t>INVERSIONES QUINTERO LTDA.</t>
  </si>
  <si>
    <t>iqltda2000@hotmail.com</t>
  </si>
  <si>
    <t>ISRAEL RAMÍREZ MARTÍNEZ</t>
  </si>
  <si>
    <t>Ganado Comercial, Brahman</t>
  </si>
  <si>
    <t>Honda</t>
  </si>
  <si>
    <t>Armero</t>
  </si>
  <si>
    <t>Flandes</t>
  </si>
  <si>
    <t>Hdas. Farallones</t>
  </si>
  <si>
    <t>0204</t>
  </si>
  <si>
    <t>MIGUEL ANTONIO RUBIANO RUBIANO</t>
  </si>
  <si>
    <t>lamorucha@gmail.com</t>
  </si>
  <si>
    <t>truchasdelartico@hotmail.com</t>
  </si>
  <si>
    <t>Cunday</t>
  </si>
  <si>
    <t>N. MANRIQUE Y CÍA S.C.A.</t>
  </si>
  <si>
    <t>Gyr - Girolando</t>
  </si>
  <si>
    <t>nicolasmanrique@gmail.com</t>
  </si>
  <si>
    <t>OMAR ALBERTO CRISTANCHO CRUZ</t>
  </si>
  <si>
    <t>Saldaña</t>
  </si>
  <si>
    <t>omarcristancho@hotmail.com</t>
  </si>
  <si>
    <t>OSCAR ALBERTO RUIZ VÉLEZ</t>
  </si>
  <si>
    <t>osalruiz@hotmail.com</t>
  </si>
  <si>
    <t>PRODUCCIÓN AGROPECUARIA EL DIAMANTE SAS</t>
  </si>
  <si>
    <t>agropecuariaeldiamante.82@gmail.com</t>
  </si>
  <si>
    <t>SAMBA PRODUCE S.A.S.</t>
  </si>
  <si>
    <t>andreap.alzate@haciendapiamonte.com</t>
  </si>
  <si>
    <t>VÍCTOR FERNANDO RAMÍREZ GASCA</t>
  </si>
  <si>
    <t>Brahman, Gyr y F1</t>
  </si>
  <si>
    <t>gerencia@fernandoramirez.com.co</t>
  </si>
  <si>
    <t>Carmen de Apicalá</t>
  </si>
  <si>
    <t>Ataco</t>
  </si>
  <si>
    <t>AGROINDUSTRIAS DOÑA ROSARIO SAS</t>
  </si>
  <si>
    <t>eugeniocor@gmail.com</t>
  </si>
  <si>
    <t>AGROPEC SANTA HELENA SAS</t>
  </si>
  <si>
    <t>AGROPECUARIA LA DINASTIA</t>
  </si>
  <si>
    <t>Bugalagrande</t>
  </si>
  <si>
    <t>ladinastiasb@gmail.com</t>
  </si>
  <si>
    <t>http://www.ladinastiasb.com</t>
  </si>
  <si>
    <t>AGROPECUARIA LA ESPERANZA HYJ SAS</t>
  </si>
  <si>
    <t>AV CCV 5 22</t>
  </si>
  <si>
    <t>agropecuarialaesperanzahyj@hotmail.com</t>
  </si>
  <si>
    <t>ALBA INES DURAN DE FRUCHTNIS</t>
  </si>
  <si>
    <t>Gyr y Gyrolanda F1</t>
  </si>
  <si>
    <t>exitosa6@hotmail.com</t>
  </si>
  <si>
    <t>ALBERTO VILLALOBOS REYES</t>
  </si>
  <si>
    <t>Buga</t>
  </si>
  <si>
    <t>notari2buga@hotmail.com</t>
  </si>
  <si>
    <t>ARPIDIO ANDRÉS ESCOBAR RAIGOZA</t>
  </si>
  <si>
    <t>Ulloa</t>
  </si>
  <si>
    <t>arpidioescobar@hotmail.com</t>
  </si>
  <si>
    <t>CARLOS JULIO ARANGO OROZCO</t>
  </si>
  <si>
    <t>Ansermanuevo</t>
  </si>
  <si>
    <t>Sonso</t>
  </si>
  <si>
    <t>CRIADERO LOS DOS AMIGOS SAS</t>
  </si>
  <si>
    <t>Toro</t>
  </si>
  <si>
    <t>ahtorres45@gmail.com</t>
  </si>
  <si>
    <t>FERNANDO DURÁN CARVAJAL</t>
  </si>
  <si>
    <t>kathiawarduran@gmail.com</t>
  </si>
  <si>
    <t>GANADERÍA 2M SAS</t>
  </si>
  <si>
    <t>Roldanillo</t>
  </si>
  <si>
    <t>ganaderia.2m@hotmail.com</t>
  </si>
  <si>
    <t>GANADERIA EL PORVENIR MC SAS</t>
  </si>
  <si>
    <t>Alcalá</t>
  </si>
  <si>
    <t>ganaderiaelporvenirmc@gmail.com</t>
  </si>
  <si>
    <t>HACIENDA LAS GALIAS S.A.S</t>
  </si>
  <si>
    <t>Nelore y Brahman</t>
  </si>
  <si>
    <t>haciendalasgalias@gmail.com</t>
  </si>
  <si>
    <t>HERNANDO RAMÍREZ LONDOÑO</t>
  </si>
  <si>
    <t>hernando.ramirez.l@hotmail.com</t>
  </si>
  <si>
    <t>JAIME ESCOBAR VALLEJO</t>
  </si>
  <si>
    <t>Obando</t>
  </si>
  <si>
    <t>ucranialaslomas@gmail.com</t>
  </si>
  <si>
    <t>JHON FREYDER CHIMBACO CASTAÑEDA</t>
  </si>
  <si>
    <t>JIMÉNEZ DÍAZ ROCÍO DEL PILAR</t>
  </si>
  <si>
    <t>La Victoria</t>
  </si>
  <si>
    <t>Jamundí</t>
  </si>
  <si>
    <t>CL 14 9 20</t>
  </si>
  <si>
    <t>CL 25 68 A 52</t>
  </si>
  <si>
    <t>0098</t>
  </si>
  <si>
    <t>agropecuaria_elrocio@hotmail.com</t>
  </si>
  <si>
    <t>JUAN DAVID ARIAS OCAMPO</t>
  </si>
  <si>
    <t>Alcala</t>
  </si>
  <si>
    <t>ganaderialaroca@outlook.com</t>
  </si>
  <si>
    <t>JUAN PABLO DURÁN SOTO</t>
  </si>
  <si>
    <t>jpds50@hotmail.com</t>
  </si>
  <si>
    <t>LUIS FERNANDO SANCHEZ ISAZA</t>
  </si>
  <si>
    <t>luisfercha_8@hotmail.com</t>
  </si>
  <si>
    <t>MEGAHA TO SAS</t>
  </si>
  <si>
    <t>megahatos@gmail.com</t>
  </si>
  <si>
    <t>OSCAR CAMACHO DURÁN</t>
  </si>
  <si>
    <t>montecarmelodos@gmail.com</t>
  </si>
  <si>
    <t>PAULO ANDRÉS DAMELINES VALENCIA</t>
  </si>
  <si>
    <t>granjalasmargaritas2020@gmail.com</t>
  </si>
  <si>
    <t>ganaderiapd@gmail.com</t>
  </si>
  <si>
    <t>RIOPAILA AGRÍCOLA S.A</t>
  </si>
  <si>
    <t>Zarzal</t>
  </si>
  <si>
    <t>Brahman Gris, Brahman Rojo, Neloré</t>
  </si>
  <si>
    <t>ganaderia@agricolas.co</t>
  </si>
  <si>
    <t>RODRIGO Y SANTIAGO DURÁN</t>
  </si>
  <si>
    <t>duran9999@hotmail.com</t>
  </si>
  <si>
    <t>RUIZ BUELVAS ASOCIADOS</t>
  </si>
  <si>
    <t>Calima</t>
  </si>
  <si>
    <t>ernesruizrojas@gmail.com</t>
  </si>
  <si>
    <t>SANCHEZ LOZANO Y CIA S.A.S.</t>
  </si>
  <si>
    <t>agro.lafabiola@gmail.com</t>
  </si>
  <si>
    <t>VALENTINA LIBREROS ARIZA</t>
  </si>
  <si>
    <t>Darien</t>
  </si>
  <si>
    <t>La Flora</t>
  </si>
  <si>
    <t>Buenaventura</t>
  </si>
  <si>
    <t>Tulúa</t>
  </si>
  <si>
    <t>CL 14 3 15 LC 3</t>
  </si>
  <si>
    <t>VIDA AGROPECUARIA SAS</t>
  </si>
  <si>
    <t>Guacarí</t>
  </si>
  <si>
    <t>lamaravilladarien@gmail.com</t>
  </si>
  <si>
    <t>AGROPECUARIA BAMBUSA SAS</t>
  </si>
  <si>
    <t>La Primavera</t>
  </si>
  <si>
    <t>Nueva Antioquia</t>
  </si>
  <si>
    <t>GANADERIA LLANOS DEL MANA S.A.S.</t>
  </si>
  <si>
    <t>reinercss@yahoo.es</t>
  </si>
  <si>
    <t>JOSÉ ANCIZAR TRUJILLO VÁSQUEZ</t>
  </si>
  <si>
    <t>Vichada</t>
  </si>
  <si>
    <t>Cumaribo</t>
  </si>
  <si>
    <t>admon@hsj.com.co</t>
  </si>
  <si>
    <t>jahana.salazar@hsj.com.co</t>
  </si>
  <si>
    <t>Asociado Puro, Brahman, Gyr, Nelore, F1 Cruces</t>
  </si>
  <si>
    <t>Asociado Puro, Brahman Rojo, Brahman Gris y F1</t>
  </si>
  <si>
    <t>Asociado Puro, Gyr y Cruces F1</t>
  </si>
  <si>
    <t>Asociado Puro, Gyr y Guzerá</t>
  </si>
  <si>
    <t>Asociado Puro, Brahman y Cruces F1</t>
  </si>
  <si>
    <t>Asociado Comercial, Brahman, Gyr y Hembras Mestizas</t>
  </si>
  <si>
    <t>Asociado Puro, Gyr y Brahman</t>
  </si>
  <si>
    <t>Asociado Puro, Brahman Rojo y Blanco</t>
  </si>
  <si>
    <t>Asociado Puro, Guzerá, Brahman Rojo, Nelore</t>
  </si>
  <si>
    <t>Asociado Puro, Gyr, Ayrshire y Holstein</t>
  </si>
  <si>
    <t>Asociado Puro, Gyr y Girolando</t>
  </si>
  <si>
    <t>Asociado Puro, Gyr, Guzerá y Nelore</t>
  </si>
  <si>
    <t>Hda La Paz</t>
  </si>
  <si>
    <t>Hda La Marcela</t>
  </si>
  <si>
    <t>Hda Villa Carmen</t>
  </si>
  <si>
    <t>Hda Zamorano</t>
  </si>
  <si>
    <t>Hda Los Ciruelos</t>
  </si>
  <si>
    <t>Hda San Pablo</t>
  </si>
  <si>
    <t>Hda La Pasto</t>
  </si>
  <si>
    <t>Hda Ganaderia El Chorro</t>
  </si>
  <si>
    <t>Hda Bajo Prieto</t>
  </si>
  <si>
    <t>Hda Villa Lua</t>
  </si>
  <si>
    <t>Hda Mediterráneo</t>
  </si>
  <si>
    <t>Hda La Tabacalera</t>
  </si>
  <si>
    <t>Hda Tierra Prometida</t>
  </si>
  <si>
    <t>Hda La Vitrola</t>
  </si>
  <si>
    <t>Hda La Morelia</t>
  </si>
  <si>
    <t>Hda Hato Villa Diana</t>
  </si>
  <si>
    <t>Hda La Libertad - Poso Dos</t>
  </si>
  <si>
    <t>Hda La Custodia</t>
  </si>
  <si>
    <t>Hda Tierra Grata</t>
  </si>
  <si>
    <t>Hda Las Palmas</t>
  </si>
  <si>
    <t>Hda Villa Erika</t>
  </si>
  <si>
    <t>Hda Cambalache</t>
  </si>
  <si>
    <t>Hda El Paraíso</t>
  </si>
  <si>
    <t>Hda La Pradera</t>
  </si>
  <si>
    <t>Hda El Aguila Peaje Acapulco</t>
  </si>
  <si>
    <t>Hda Moravito</t>
  </si>
  <si>
    <t>Hda La Cristalina</t>
  </si>
  <si>
    <t>Hda La Ponderosa</t>
  </si>
  <si>
    <t>Hda Balcones, Verda Yucatán</t>
  </si>
  <si>
    <t>Hda Cartago</t>
  </si>
  <si>
    <t>Hda El Rancho</t>
  </si>
  <si>
    <t>Hda Monumento</t>
  </si>
  <si>
    <t>Hda La Embajada</t>
  </si>
  <si>
    <t>Hda La Ponderosa Ranch</t>
  </si>
  <si>
    <t>Hda Alabama</t>
  </si>
  <si>
    <t>Hda El Dorado</t>
  </si>
  <si>
    <t>Hda Alaska</t>
  </si>
  <si>
    <t>Hda Estancia Alejandría</t>
  </si>
  <si>
    <t>Hda Villamaría</t>
  </si>
  <si>
    <t>Hda Galápagos</t>
  </si>
  <si>
    <t>Hda GanaderÍa Santa Marta</t>
  </si>
  <si>
    <t>Hda Ganadería Rancho San Gabriel</t>
  </si>
  <si>
    <t>Hda Buenos Aires, Finca Corinto</t>
  </si>
  <si>
    <t>Hda La Argentina</t>
  </si>
  <si>
    <t>Hda Ganadería El Granito</t>
  </si>
  <si>
    <t>Hda Villa Olguita</t>
  </si>
  <si>
    <t>Hda Ganadería El Díviso</t>
  </si>
  <si>
    <t>Hda Las Copas</t>
  </si>
  <si>
    <t>Hda Los Ranchos</t>
  </si>
  <si>
    <t>Hda La Mapora</t>
  </si>
  <si>
    <t>Hda La Pastora</t>
  </si>
  <si>
    <t>Hda La Gamaisa</t>
  </si>
  <si>
    <t>Hda La Osa/Ganadería Valbella</t>
  </si>
  <si>
    <t>Hda Rio Claro, Vía Vereda Vijagual</t>
  </si>
  <si>
    <t>Hda Ganadería La Esmeralda</t>
  </si>
  <si>
    <t>Hda Las Villas</t>
  </si>
  <si>
    <t>Hda Canaguay</t>
  </si>
  <si>
    <t>Hda Guadualito</t>
  </si>
  <si>
    <t>Hda Los Esteros</t>
  </si>
  <si>
    <t>Hda La Susana</t>
  </si>
  <si>
    <t>Hda La Suana</t>
  </si>
  <si>
    <t>Hda San Carlos</t>
  </si>
  <si>
    <t>Hda Manantiales</t>
  </si>
  <si>
    <t>Hda Berlin</t>
  </si>
  <si>
    <t>Hda García Abajo</t>
  </si>
  <si>
    <t>Hda Cabezas</t>
  </si>
  <si>
    <t>Hda San Tropel</t>
  </si>
  <si>
    <t>Hda El Litoral</t>
  </si>
  <si>
    <t>Hda Campo Alegre, Vereda Torcoroma</t>
  </si>
  <si>
    <t>Hda Campo Alegre</t>
  </si>
  <si>
    <t>Hda El Porvenir</t>
  </si>
  <si>
    <t>Hda San Luis</t>
  </si>
  <si>
    <t>Hda Vistahermosa</t>
  </si>
  <si>
    <t>Hda Ganaderia El Paraiso</t>
  </si>
  <si>
    <t>Hda Oro Blanco</t>
  </si>
  <si>
    <t>Hda La Florida</t>
  </si>
  <si>
    <t>Hda El Perú 2</t>
  </si>
  <si>
    <t>Hda La Leyenda</t>
  </si>
  <si>
    <t>Hda El Encanto</t>
  </si>
  <si>
    <t>Hda lA ESPIGA - BUKARU</t>
  </si>
  <si>
    <t>Hda Los Bravos</t>
  </si>
  <si>
    <t>Hda Nuevo Mundo</t>
  </si>
  <si>
    <t>Hda El Topacio</t>
  </si>
  <si>
    <t>HdaGirolando Paylu</t>
  </si>
  <si>
    <t>Hda BayosP</t>
  </si>
  <si>
    <t>Hda El Pijao</t>
  </si>
  <si>
    <t>Hda Agroganadera NP SAS, Plaza Bonita</t>
  </si>
  <si>
    <t>Hda La Campana</t>
  </si>
  <si>
    <t>Hda Paraiso</t>
  </si>
  <si>
    <t>Hda Ganadería la Pizarra</t>
  </si>
  <si>
    <t>Hda Caño Viejo</t>
  </si>
  <si>
    <t>Hda Ganadería La Berraquera</t>
  </si>
  <si>
    <t>Hda El Tíbet, Aguas Vivas</t>
  </si>
  <si>
    <t>Hda La Enea</t>
  </si>
  <si>
    <t>Hda Don Miguel</t>
  </si>
  <si>
    <t>Hda Abastecedora</t>
  </si>
  <si>
    <t>Hda El Remiendo</t>
  </si>
  <si>
    <t>Hda Alicante, Colomboy</t>
  </si>
  <si>
    <t>Hda La Sultana</t>
  </si>
  <si>
    <t>Hda Virgen del Carmen</t>
  </si>
  <si>
    <t>Hda La Campiña</t>
  </si>
  <si>
    <t>Hda Sincerin</t>
  </si>
  <si>
    <t>Hda La Fontana</t>
  </si>
  <si>
    <t>Hda La Caimanera</t>
  </si>
  <si>
    <t>Hda Ganadería Mogara, Campamento Sector Brillante</t>
  </si>
  <si>
    <t>Hda Cibre Tampa</t>
  </si>
  <si>
    <t>Hda La Roka Guateque</t>
  </si>
  <si>
    <t>Hda Criadero La Reserva</t>
  </si>
  <si>
    <t>Hda La Providencia</t>
  </si>
  <si>
    <t>Hda El Vaticano, Tierralta</t>
  </si>
  <si>
    <t>Hda Santa María</t>
  </si>
  <si>
    <t>Hda Ganadería Hato Rojo</t>
  </si>
  <si>
    <t>Hda Ganaderia La Carlota Vereda Los Pasteles</t>
  </si>
  <si>
    <t>Hda La Tesonera</t>
  </si>
  <si>
    <t>Hda El Tequendama</t>
  </si>
  <si>
    <t>Hda La Guadalupana</t>
  </si>
  <si>
    <t>Hda Las Hamacas</t>
  </si>
  <si>
    <t>Hda San Felipe</t>
  </si>
  <si>
    <t>Hda La Voluntad</t>
  </si>
  <si>
    <t>Hda Flores de María, Las Llanadas</t>
  </si>
  <si>
    <t>Hda La Cascada</t>
  </si>
  <si>
    <t>Hda Ripas, Las Chispas</t>
  </si>
  <si>
    <t>Hda Las Ceibas</t>
  </si>
  <si>
    <t>Hda Rancho Monteverde, Corregimiento Tres Palmas</t>
  </si>
  <si>
    <t>Hda San José</t>
  </si>
  <si>
    <t>Hda Bonanza</t>
  </si>
  <si>
    <t>Hda Morrosquillo, San Francisco del Rayo</t>
  </si>
  <si>
    <t>Hda Nueva Orleans</t>
  </si>
  <si>
    <t>Hda Santa Elena</t>
  </si>
  <si>
    <t>Hda Milán</t>
  </si>
  <si>
    <t>Hda La Grapa</t>
  </si>
  <si>
    <t>Hda La María</t>
  </si>
  <si>
    <t>Hda Rancho San Fernando</t>
  </si>
  <si>
    <t>Hda La Rochela</t>
  </si>
  <si>
    <t>Hda Puerto Colombia</t>
  </si>
  <si>
    <t>Hda Cádiz</t>
  </si>
  <si>
    <t>Hda Rancho Guadalupe</t>
  </si>
  <si>
    <t>Hda Villa Saraya</t>
  </si>
  <si>
    <t>Hda Holanda</t>
  </si>
  <si>
    <t>Hda Terranova</t>
  </si>
  <si>
    <t>Hda Campo Solo</t>
  </si>
  <si>
    <t>Hda Castellana, Morindo, Jaramagal</t>
  </si>
  <si>
    <t>Hda La Bendición</t>
  </si>
  <si>
    <t>Hda Samaria, San Carlos</t>
  </si>
  <si>
    <t>Hda Finca Guarda Sol</t>
  </si>
  <si>
    <t>Hda Helion</t>
  </si>
  <si>
    <t>Hda Finca La Alejandra</t>
  </si>
  <si>
    <t>Hda Criadero El Santísimo</t>
  </si>
  <si>
    <t>Hda El Porvenir - Cambao</t>
  </si>
  <si>
    <t>Hda La Victoria</t>
  </si>
  <si>
    <t>Hda Ganaderia La Maria</t>
  </si>
  <si>
    <t>Hda Santa Helena - Ganadería La Mucura</t>
  </si>
  <si>
    <t>Hda La Silvana</t>
  </si>
  <si>
    <t>Hda San Juan</t>
  </si>
  <si>
    <t>Hda Criadero El Encanto</t>
  </si>
  <si>
    <t>Hda Belina</t>
  </si>
  <si>
    <t>Hda Finca El Paraíso - Criadero La Zulia</t>
  </si>
  <si>
    <t>Hda Agropecuaria Mahatma</t>
  </si>
  <si>
    <t>Hda El Capricho</t>
  </si>
  <si>
    <t>Hda Corinto, Vereda Leona</t>
  </si>
  <si>
    <t>Hda Renacer</t>
  </si>
  <si>
    <t>Hda Santa Helena</t>
  </si>
  <si>
    <t>Hda Isla Santorini</t>
  </si>
  <si>
    <t>Hda La Dominga</t>
  </si>
  <si>
    <t>Hda El Rancho de Daniel, El Plan</t>
  </si>
  <si>
    <t>Hda Villa Luchy, Vía San Angel</t>
  </si>
  <si>
    <t>Hda Berlín</t>
  </si>
  <si>
    <t>Hda Rancho Aparte</t>
  </si>
  <si>
    <t>Hda La Galilea</t>
  </si>
  <si>
    <t>Hda La Juliana, Corregimiento Canoas</t>
  </si>
  <si>
    <t>Hda El Recreo</t>
  </si>
  <si>
    <t>Hda El Chinchorro, Cienagueta, Vía Granada</t>
  </si>
  <si>
    <t>Hda El Arca</t>
  </si>
  <si>
    <t>Hda La Pandora</t>
  </si>
  <si>
    <t>Hda Saman de San José</t>
  </si>
  <si>
    <t>Hda La Llanerita</t>
  </si>
  <si>
    <t>Hda La Secreta</t>
  </si>
  <si>
    <t>Hda Hacienda Laureles</t>
  </si>
  <si>
    <t>Hda Umapo 2</t>
  </si>
  <si>
    <t>Hda Ave Fenix</t>
  </si>
  <si>
    <t>Hda Acajure</t>
  </si>
  <si>
    <t>Hda Las Garzas</t>
  </si>
  <si>
    <t>Hda Machachi</t>
  </si>
  <si>
    <t>Hda Andorra</t>
  </si>
  <si>
    <t>Hda La Caprichosa TH, Vereda Humea</t>
  </si>
  <si>
    <t>Hda Tairona</t>
  </si>
  <si>
    <t>Hda Criadero Escorpión</t>
  </si>
  <si>
    <t>Hda El Limonar</t>
  </si>
  <si>
    <t>Hda Los Melloz, Vereda Publo Sanchez</t>
  </si>
  <si>
    <t>Hda La Guadalupana, Vereda Presentado</t>
  </si>
  <si>
    <t>Hda La Reforma</t>
  </si>
  <si>
    <t>Hda Hacienda el Jordan</t>
  </si>
  <si>
    <t>Hda Empresa Agroindustrial California SAS</t>
  </si>
  <si>
    <t>Hda Jerico</t>
  </si>
  <si>
    <t>Hda Bonanza, Marayal</t>
  </si>
  <si>
    <t>Hda Finca Oriente Vereda Posones</t>
  </si>
  <si>
    <t>Hda Guanajuato</t>
  </si>
  <si>
    <t>Hda La Fe</t>
  </si>
  <si>
    <t>Hda La Esperanza</t>
  </si>
  <si>
    <t>Hda Los Arucos</t>
  </si>
  <si>
    <t>Hda Villa Adriana</t>
  </si>
  <si>
    <t>Hda Iratama</t>
  </si>
  <si>
    <t>Hda La Victoria, Palmeras</t>
  </si>
  <si>
    <t>Hda Rancho RR</t>
  </si>
  <si>
    <t>Hda Las marías de José</t>
  </si>
  <si>
    <t>Hda La Juliana, Vía Rubiales</t>
  </si>
  <si>
    <t>Hda El Jordan</t>
  </si>
  <si>
    <t>Hda Rancho San Sebastián</t>
  </si>
  <si>
    <t>Hda San Miguel del Río</t>
  </si>
  <si>
    <t>Hda Las Abejas</t>
  </si>
  <si>
    <t>Hda Jesús del Río</t>
  </si>
  <si>
    <t>Hda San Gabriel</t>
  </si>
  <si>
    <t>Hda La Marina, Vereda La Reforma</t>
  </si>
  <si>
    <t>Hda La Gloria</t>
  </si>
  <si>
    <t>Hda Tierra Perdida</t>
  </si>
  <si>
    <t>Hda La Amistad</t>
  </si>
  <si>
    <t>Hda Villa Luisa</t>
  </si>
  <si>
    <t>Hda Puerto Rico</t>
  </si>
  <si>
    <t>Hda San Bernardo</t>
  </si>
  <si>
    <t>Hda Louisiana</t>
  </si>
  <si>
    <t>Hda San Antonio</t>
  </si>
  <si>
    <t>Hda Rancho Sara</t>
  </si>
  <si>
    <t>Hda Fortaleza</t>
  </si>
  <si>
    <t>Hda La Daniela</t>
  </si>
  <si>
    <t>Hda El Jardín</t>
  </si>
  <si>
    <t>Hda La Marina</t>
  </si>
  <si>
    <t>Hda Finca San Fernando</t>
  </si>
  <si>
    <t>Hda Fenix, Cerritos</t>
  </si>
  <si>
    <t>Hda Samanes</t>
  </si>
  <si>
    <t>Hda Villa Diana</t>
  </si>
  <si>
    <t>Hda Rancho Eclipse</t>
  </si>
  <si>
    <t>Hda El gran Chaparral</t>
  </si>
  <si>
    <t>Hda Vista Hermosa</t>
  </si>
  <si>
    <t>Hda Rancho Santa Clara</t>
  </si>
  <si>
    <t>Hda San Isidro</t>
  </si>
  <si>
    <t>Hda San Miguel, Mesa de Los Santos</t>
  </si>
  <si>
    <t>Hda Villa Cecilia, Vía Guatiguara</t>
  </si>
  <si>
    <t>Hda La Magdalena</t>
  </si>
  <si>
    <t>Hda Texas</t>
  </si>
  <si>
    <t xml:space="preserve">Hda Santa Inés </t>
  </si>
  <si>
    <t>Hda La Esmeralda, Meseta San Rafael</t>
  </si>
  <si>
    <t>Hda El Cristal</t>
  </si>
  <si>
    <t>Hda La Meseta</t>
  </si>
  <si>
    <t>Hda El Rodeo</t>
  </si>
  <si>
    <t>Hda Santa Bárbara</t>
  </si>
  <si>
    <t>Hda Mónaco</t>
  </si>
  <si>
    <t>Hda El Manantial</t>
  </si>
  <si>
    <t>Hda Villa Paulina</t>
  </si>
  <si>
    <t>Hda La Esmeralda, Pazos nutria - Vizcaina</t>
  </si>
  <si>
    <t>Hda Ganadería Avila</t>
  </si>
  <si>
    <t>Hda Villa Juliana</t>
  </si>
  <si>
    <t>Hda Capitancitos</t>
  </si>
  <si>
    <t>Hda La Coquetá, La Fortuna</t>
  </si>
  <si>
    <t>Hda Villa Lola</t>
  </si>
  <si>
    <t>Hda Marengo, Vereda Llana caliente</t>
  </si>
  <si>
    <t>Hda El Aceituno</t>
  </si>
  <si>
    <t>Hda Las Acacias</t>
  </si>
  <si>
    <t>Hda Venecia, Ruitoque Bajo</t>
  </si>
  <si>
    <t>Hda Hato Las Juanas</t>
  </si>
  <si>
    <t>Hda Zamarkanda</t>
  </si>
  <si>
    <t>Hda La Ceiba</t>
  </si>
  <si>
    <t>Hda Nueva Brasilia</t>
  </si>
  <si>
    <t>Hda El Naranjito</t>
  </si>
  <si>
    <t>Hda Villa Helena</t>
  </si>
  <si>
    <t>Hda Casanueva Ganadería</t>
  </si>
  <si>
    <t>Hda Shalom</t>
  </si>
  <si>
    <t>Hda El Progreso</t>
  </si>
  <si>
    <t>Hda Betania</t>
  </si>
  <si>
    <t>Hda Palermo</t>
  </si>
  <si>
    <t>Hda Bellavista</t>
  </si>
  <si>
    <t>Hda Santana (Vereda Puerto Olaya</t>
  </si>
  <si>
    <t>Hda Buenos Aires</t>
  </si>
  <si>
    <t>Hda Loma de Oro</t>
  </si>
  <si>
    <t>Hda Mi Salvación, Pueblo Nuevo</t>
  </si>
  <si>
    <t>Hda Maipo</t>
  </si>
  <si>
    <t>Hda Dorada</t>
  </si>
  <si>
    <t>Hda Santa Ángela, KM 9 VÍA TOLUVIEJO</t>
  </si>
  <si>
    <t>Hda La Pista, Los Chiretes</t>
  </si>
  <si>
    <t>Hda semillas del Cebú</t>
  </si>
  <si>
    <t>Hda El Rubí</t>
  </si>
  <si>
    <t>Hda La Bolívar</t>
  </si>
  <si>
    <t xml:space="preserve">Hda Camaito </t>
  </si>
  <si>
    <t xml:space="preserve">Hda San Francisco </t>
  </si>
  <si>
    <t xml:space="preserve">Hda Buenos Aires </t>
  </si>
  <si>
    <t>Hda El Tesoro</t>
  </si>
  <si>
    <t>Hda El Triunfo</t>
  </si>
  <si>
    <t xml:space="preserve">Hda La Ringlera </t>
  </si>
  <si>
    <t>Hda Lupuna</t>
  </si>
  <si>
    <t>Hda El Caney Finca Bogotá</t>
  </si>
  <si>
    <t>Hda Villa</t>
  </si>
  <si>
    <t>Hda La Lorena</t>
  </si>
  <si>
    <t>Hda Misia María</t>
  </si>
  <si>
    <t>Hda El Zorzal</t>
  </si>
  <si>
    <t>Hda Finca Croacia</t>
  </si>
  <si>
    <t>Hda La Moravia, Vereda San Pablo</t>
  </si>
  <si>
    <t>Hda Ganadería Manantiales</t>
  </si>
  <si>
    <t>Hda La Ribera</t>
  </si>
  <si>
    <t xml:space="preserve">Hda Santa Marta </t>
  </si>
  <si>
    <t xml:space="preserve">Hda Ganadería El Porvenir MC SAS </t>
  </si>
  <si>
    <t xml:space="preserve">Hda Las Galias </t>
  </si>
  <si>
    <t>Hda Ucrania</t>
  </si>
  <si>
    <t xml:space="preserve">Hda Bombay </t>
  </si>
  <si>
    <t xml:space="preserve">Agropecuaria El Rocío Hda La Lyda </t>
  </si>
  <si>
    <t>Hda Peralonso</t>
  </si>
  <si>
    <t>Hda El Ocaso</t>
  </si>
  <si>
    <t>HdaMoldavia</t>
  </si>
  <si>
    <t>Hda Montecarlo</t>
  </si>
  <si>
    <t xml:space="preserve">Hda La Aurora, Vía Alcalá </t>
  </si>
  <si>
    <t>Hda Riopaila</t>
  </si>
  <si>
    <t xml:space="preserve">Hda Salónica </t>
  </si>
  <si>
    <t>Hda La Fabiola, Vereda Piedras de Moler</t>
  </si>
  <si>
    <t xml:space="preserve">Hda La Maravilla, La Gaviota </t>
  </si>
  <si>
    <t>Hda La Unión</t>
  </si>
  <si>
    <t>Hda La Revancha</t>
  </si>
  <si>
    <t>Hda Criadero Villa María. Vía La India</t>
  </si>
  <si>
    <t>Hda Peniel, Vereda La Congoja</t>
  </si>
  <si>
    <t>Hda San Cipriano, Vereda Cipriano</t>
  </si>
  <si>
    <t>Hda El Retiro Vereda Barbacoas</t>
  </si>
  <si>
    <t>Hda Ganadería San Nicolás, Vereda La Virgen</t>
  </si>
  <si>
    <t>Hda Sabaletas, Vereda Corcovado</t>
  </si>
  <si>
    <t>Hda Corralitos, Vereda Naranjitos</t>
  </si>
  <si>
    <t>Hda Ganadería San Diego, Vereda El Bagre</t>
  </si>
  <si>
    <t>Hda Bella Luz - Vereda El Rodeo</t>
  </si>
  <si>
    <t>Hda La Palma, Vereda Mampuesto</t>
  </si>
  <si>
    <t>Hda La Gabriela - Vereda El ingenio</t>
  </si>
  <si>
    <t>Hda Vista Hermosa, Vereda La Cristalina</t>
  </si>
  <si>
    <t>Hda Buenos Aires, Vereda El tablon</t>
  </si>
  <si>
    <t>Hda Finca La Chapa, Vereda Santander</t>
  </si>
  <si>
    <t>Hda Ganadería La Linda - Finca Don Thomas, Vereda Rio Bagre, VeredaTamar, Remedios</t>
  </si>
  <si>
    <t>Hda Finca La Sierrita, Vereda Margento</t>
  </si>
  <si>
    <t>Hda YalÍ, Vereda El Briceño</t>
  </si>
  <si>
    <t>Hda El Cielo, Vereda Doradal</t>
  </si>
  <si>
    <t>Hda La Soñada, Vereda El Dique</t>
  </si>
  <si>
    <t>Hda Ganadería Nuevo Horizonte, Vereda El Diamante</t>
  </si>
  <si>
    <t>Hda Melimar Vereda El Tigre</t>
  </si>
  <si>
    <t>Hda Ganadería Santa Clara,  Vereda El Silencio</t>
  </si>
  <si>
    <t>HdaCriadero San Agustín,  Vía Marinilla,  Vereda Alto del Chocho</t>
  </si>
  <si>
    <t>Hda Ganaderia Los Guaduales,  Vereda La Brillantina</t>
  </si>
  <si>
    <t>Hda La Fortuna - Bejuquillo Vereda La Fortuna</t>
  </si>
  <si>
    <t>Hda Ganadería La Mano de Dios, Vereda Florida Vieje</t>
  </si>
  <si>
    <t>Hda Europa - Vereda El Plan</t>
  </si>
  <si>
    <t>Hda Monteverde,  Vereda Los Cedros</t>
  </si>
  <si>
    <t>Hda Estación Agraria Cotove - Vereda Espinal</t>
  </si>
  <si>
    <t>Hda Finca Las Despensas, Vereda Río Grande</t>
  </si>
  <si>
    <t>Hda Leche Miel, Vereda Cabuyare</t>
  </si>
  <si>
    <t>Hda Entre Rios, Vereda Alto San Miguel</t>
  </si>
  <si>
    <t>Hda Bruselas, Vereda Caribacare</t>
  </si>
  <si>
    <t>Hda Los Morichales, Vereda Saparay</t>
  </si>
  <si>
    <t>Hda El Roble, Vereda Todos Los Santos</t>
  </si>
  <si>
    <t>Hda La Cristalina, Vereda San Lorenzo</t>
  </si>
  <si>
    <t>Hda La Adrianera,  Vereda Bello País</t>
  </si>
  <si>
    <t>Hda La Apulia, Vereda Carangales</t>
  </si>
  <si>
    <t>Hda Agropecuaria La Giralda Vereda Monteoscuro</t>
  </si>
  <si>
    <t xml:space="preserve">Hda La Gloria, Vereda Alto Canelos </t>
  </si>
  <si>
    <t>Hda La Miranda, Vereda Buenos Aires Del Suncillas</t>
  </si>
  <si>
    <t>Hda El Imperio, Vereda Andalucía</t>
  </si>
  <si>
    <t>Hda Ganadería La Milagrosa, Vereda El Chocho</t>
  </si>
  <si>
    <t>Hda La Florida, Vereda Riecito</t>
  </si>
  <si>
    <t>Hda Moscú, Vereda Larandia</t>
  </si>
  <si>
    <t>HdaLas Carolinas, Vereda Campucana</t>
  </si>
  <si>
    <t>Hda Rancho Mi Tesoro, Vereda San Juan del Barro</t>
  </si>
  <si>
    <t>Hda La Aldea, Vereda El Aguila</t>
  </si>
  <si>
    <t>Hda Santa Barbara, Vereda Venta de Aire</t>
  </si>
  <si>
    <t>Hda La Consulta, Vereda Pellisco</t>
  </si>
  <si>
    <t>Hda San Eduardo, Vereda La Pradera</t>
  </si>
  <si>
    <t>Hda Rancho El Cumare, Vereda La Porfia</t>
  </si>
  <si>
    <t>Hda La Talanquera, Vereda Suni</t>
  </si>
  <si>
    <t>Hda Finca La Victoria, Vereda Buenavista</t>
  </si>
  <si>
    <t>Hda Hato Misuri, Vereda El Caribe</t>
  </si>
  <si>
    <t>Hda Moral de Castro, Vereda La Palmita</t>
  </si>
  <si>
    <t>Hda El Encanto, Vereda Los Chochos</t>
  </si>
  <si>
    <t>Hda La María, Vereda Guanabanas</t>
  </si>
  <si>
    <t>Hda La Esperanza, Vereda Suní</t>
  </si>
  <si>
    <t>Hda Balmoral, Vereda San Rafael</t>
  </si>
  <si>
    <t>Hda Villa Alejandra, Vereda Sta. María</t>
  </si>
  <si>
    <t>HdaGanadería Farfan Hermanos, Vereda San Isidro</t>
  </si>
  <si>
    <t>Hda Rancho Alegre, Vereda Los Brasiles</t>
  </si>
  <si>
    <t>Hda El Triunfo, Predio Rural Vereda El Juncal</t>
  </si>
  <si>
    <t>Hda San Gregorio, Vereda Miradores</t>
  </si>
  <si>
    <t>Hda Santo Domingo, Vereda Palos Mellos</t>
  </si>
  <si>
    <t>Hda Los Mochuelos, Vereda Revolcado</t>
  </si>
  <si>
    <t>Hda Los Colores, Vereda Medio Rancho</t>
  </si>
  <si>
    <t>Hda Villa Isabel, Vereda El Tesoro</t>
  </si>
  <si>
    <t>Hda Monterrey, Vereda Los Micos</t>
  </si>
  <si>
    <t>Hda La Macarena, Vía Vereda El Verdum</t>
  </si>
  <si>
    <t>Hda Si te Conviene, Vereda Palotal</t>
  </si>
  <si>
    <t>Hda El Paraiso, Vereda Nuevo Paraiso</t>
  </si>
  <si>
    <t>Hda San Luis, Vereda Palotal</t>
  </si>
  <si>
    <t>Hda Peralonso, Vereda Los Limones</t>
  </si>
  <si>
    <t>Hda Bellavista, Vereda Tierradentro</t>
  </si>
  <si>
    <t>Hda El Refugio, Vereda Romero, Vía Cienaga de Oro</t>
  </si>
  <si>
    <t>Hda La India, Vereda El Almendro</t>
  </si>
  <si>
    <t>Hda Los Milagros, Vereda Loma Azul</t>
  </si>
  <si>
    <t>Hda Los Mandarinos, Vereda Payacal</t>
  </si>
  <si>
    <t>Hda La Loma, Vereda Galapagos (Puerto Salgar - Cundinamarca)</t>
  </si>
  <si>
    <t>Hda El Recreo, Vereda San Luís de Naguaya</t>
  </si>
  <si>
    <t>Hda El Placer, Vereda El Placer Fusagasugá</t>
  </si>
  <si>
    <t>Hda La Palmera, Vereda Montaña Negra</t>
  </si>
  <si>
    <t>Hda Rancho Santa Helena, Vereda Manuel Sur</t>
  </si>
  <si>
    <t>Hda Paloquemado, Vereda El Palmar</t>
  </si>
  <si>
    <t>Hda Finca La Valentina, Vereda El Cabral</t>
  </si>
  <si>
    <t>Hda Santa Teresa, Vereda Varital</t>
  </si>
  <si>
    <t>Hda Finca El Mango "Los Guerreros" Vereda Fuchatoque</t>
  </si>
  <si>
    <t>Hda Bela Vita - Vereda San Miguel</t>
  </si>
  <si>
    <t>Hda Criadero El Corral, Vereda Picalojo</t>
  </si>
  <si>
    <t>Hda Criadero Buena Vista, Vereda Jordan Alto</t>
  </si>
  <si>
    <t>Hda Aguila Real, Vereda La Fuguita</t>
  </si>
  <si>
    <t>Hda La Cruz, Vereda El Vergel</t>
  </si>
  <si>
    <t>Hda La Troja, Vereda San Antonio Bajo</t>
  </si>
  <si>
    <t>Hda El Silencio, Vereda Albadan</t>
  </si>
  <si>
    <t>Hda Villa Ines, Vereda Hato Blanco</t>
  </si>
  <si>
    <t>Hda El Veintidos, Vereda Alto Plano</t>
  </si>
  <si>
    <t>Hda San Alberto, Vereda San Basilio</t>
  </si>
  <si>
    <t>Hda San José, Vereda Caraballo</t>
  </si>
  <si>
    <t>Hda Talanqueras, Vereda Cocuy</t>
  </si>
  <si>
    <t>Hda Villa Marlon, Vereda Arenales</t>
  </si>
  <si>
    <t>Hda Altamira, Vereda Altamira</t>
  </si>
  <si>
    <t>Hda La Bucana, Vereda Grande</t>
  </si>
  <si>
    <t>Hda Madrigal Vereda La Llanerita</t>
  </si>
  <si>
    <t>Hda Santa Isabel, Vereda Caño Grande</t>
  </si>
  <si>
    <t>Hda Ganadería La María, Vereda Peralonso</t>
  </si>
  <si>
    <t>Hda Guadalupe, Vereda Patio Bonito</t>
  </si>
  <si>
    <t>Hda Finca La Voragine, Vereda Patio Bonito</t>
  </si>
  <si>
    <t>Hda Santa Catalina, Vereda Menegua</t>
  </si>
  <si>
    <t>Hda Esperanza, Vereda Los Rosales, Piñalito</t>
  </si>
  <si>
    <t>Hda San Jorge, Vereda Alto Guaini</t>
  </si>
  <si>
    <t>Hda GX3 Brahman, Vereda La Llanerita</t>
  </si>
  <si>
    <t>Hda Santa Helena, Vereda Cerritos</t>
  </si>
  <si>
    <t>Hda La Primavera, Vereda Caños Negros</t>
  </si>
  <si>
    <t>Hda Villa Lyda, Vereda Montecristo</t>
  </si>
  <si>
    <t>Hda La Ilusión, Vereda Guacamayas</t>
  </si>
  <si>
    <t>Hda Mayoral, Vereda La Camachera</t>
  </si>
  <si>
    <t>Hda Jamaica, Vereda Puerto Tembleque</t>
  </si>
  <si>
    <t>Hda Finca El Porvenir, Vereda Guichiral</t>
  </si>
  <si>
    <t>Hda La Argelia, Vereda La Serrania</t>
  </si>
  <si>
    <t>Hda La Bonanza, Vereda La Cuncia</t>
  </si>
  <si>
    <t>Hda Ganadería JR, Vereda Lindenal</t>
  </si>
  <si>
    <t>HdaLa Aurora, Vereda Motilandia</t>
  </si>
  <si>
    <t>Hda Nuevo Oriente, Vereda Carrizal</t>
  </si>
  <si>
    <t>Hda El Caimito, Vereda Agua Dulce</t>
  </si>
  <si>
    <t>Hda Casablanca, Vereda Puerto Nuevo</t>
  </si>
  <si>
    <t>Hda Paraiso Rio Luces, Vereda Oripaya</t>
  </si>
  <si>
    <t>Hda Mazada, Vereda Cantores</t>
  </si>
  <si>
    <t>Hda El Salto, Vereda Calle Larga</t>
  </si>
  <si>
    <t>Hda La Bendición, Vereda Guajirita</t>
  </si>
  <si>
    <t>Hda La Meseta, Vereda San José</t>
  </si>
  <si>
    <t>Hda Finca La Cristalina, Vía Alcalá, Vereda El Contento</t>
  </si>
  <si>
    <t>Hda Providencia, Vereda El Tigre</t>
  </si>
  <si>
    <t>Hda Las Lajitas, Vereda La Ensillada</t>
  </si>
  <si>
    <t>Hda El Diviso, Vereda Aguas Claras</t>
  </si>
  <si>
    <t>Hda Nuevo Brisas, Vereda 25</t>
  </si>
  <si>
    <t>Hda Criadero La Esperanza, Vereda Neptalí</t>
  </si>
  <si>
    <t>Hda La Alejandra, Vereda Portugal</t>
  </si>
  <si>
    <t>Hda La Milagrosa, Vereda Los Indios</t>
  </si>
  <si>
    <t>Hda Santa Isabel, Vereda San Pedro</t>
  </si>
  <si>
    <t>Hda El Trinitario, Vereda La Puente</t>
  </si>
  <si>
    <t>Hda El Aura de David, Vereda Montegrande</t>
  </si>
  <si>
    <t>Hda Villa Esperanza, Vereda La Aguadita</t>
  </si>
  <si>
    <t>Hda Puerta del Sol, Vereda Santa Rosa</t>
  </si>
  <si>
    <t>Hda La Joya, Vereda Dan</t>
  </si>
  <si>
    <t>Hda Los Palmares, Vereda Toroba baja</t>
  </si>
  <si>
    <t>Hda El Llano y La Moradilla, Vereda Caraota</t>
  </si>
  <si>
    <t>Hda El Edén, Vereda Los Monos</t>
  </si>
  <si>
    <t>Hda Aguas Frias A.F., Vereda Los Indios</t>
  </si>
  <si>
    <t>Hda La Caprichosa, Vereda La Olinda</t>
  </si>
  <si>
    <t>Hda El Recreo, Vereda La Cruz</t>
  </si>
  <si>
    <t>Hda La Palestina, Vereda San Gregorio</t>
  </si>
  <si>
    <t>Hda Campobello, Vereda Pancho La Tía</t>
  </si>
  <si>
    <t>Hda Santo Tomas, Vereda Caimito</t>
  </si>
  <si>
    <t>Hda Finca El RM, Vereda San Francisco La Ventana</t>
  </si>
  <si>
    <t>Hda Nuevo Jeruzalen Ganadería Agua Luna, Vereda La Trina</t>
  </si>
  <si>
    <t>Hda La Meseta, Vereda Los Cauchos</t>
  </si>
  <si>
    <t>Hda Monterralo, Vereda La Mata</t>
  </si>
  <si>
    <t>Hda La Sonora de San Juan, Vereda el Colegio</t>
  </si>
  <si>
    <t>Hda Candilejas, Vereda El Colegio</t>
  </si>
  <si>
    <t xml:space="preserve">Hda Karimagüa, Vereda El Mortiño </t>
  </si>
  <si>
    <t>Hda Villaliza, Vereda Calabazas</t>
  </si>
  <si>
    <t>Hda Agropecuaria Laurentina, Vereda Cruces</t>
  </si>
  <si>
    <t>Hda La Armenia, Vereda San Felipe</t>
  </si>
  <si>
    <t>Hda Finca Villa Claudia, Vereda El Vergel</t>
  </si>
  <si>
    <t>Hda Ponderosa, Vereda Guabitas</t>
  </si>
  <si>
    <t>Hda Punta de Garzas, Vereda Guacamayas</t>
  </si>
  <si>
    <t>Hda Primavera, Vereda San Juan de Bedut</t>
  </si>
  <si>
    <t>Hda Monteblanco, Vereda Caracoli</t>
  </si>
  <si>
    <t>Hda La Quinta (Vereda El Descanso</t>
  </si>
  <si>
    <t>Hda Manantiales, Vereda Brisas</t>
  </si>
  <si>
    <t>Hda Bruselas, Vereda La Llanerita</t>
  </si>
  <si>
    <t>Hda La Ponderosa, Vereda La Pascualera</t>
  </si>
  <si>
    <t>Hda El Eden, Vereda Puerto Parra</t>
  </si>
  <si>
    <t>Hda La Comarca, Vereda Las Nutrias</t>
  </si>
  <si>
    <t>HdaFinca El Rosario S &amp; G, KM 3.9, Vía Santo Tomas - Polonuevo</t>
  </si>
  <si>
    <t>Hda San José, KM 90, Vía Barranquilla - Cartagena</t>
  </si>
  <si>
    <t>Hda La Victoria, El deseo, KM 8, Vía Montería</t>
  </si>
  <si>
    <t>Hda El Buho, Vía Caucasia KM 2</t>
  </si>
  <si>
    <t>Hda El Tamero, KM 8,5, Vía Neiva - Rivera, frente al Centro Poblado Río Frío</t>
  </si>
  <si>
    <t>Hda Ganadería El Vinculo, KM 18 Vía Caños Negros</t>
  </si>
  <si>
    <t>Hda Ganadería Quenane, KM 28 Vía Villavicencio - Puerto López</t>
  </si>
  <si>
    <t>Hda La Santa, KM 14 Vía Melua</t>
  </si>
  <si>
    <t>Hda La Maria, KM 1, Vía Betulia - Corozal</t>
  </si>
  <si>
    <t>Hda Alcala - KM 16 Vía San Miguel</t>
  </si>
  <si>
    <t>Hda La Marsella,  VeredaSan Mateo KM 6</t>
  </si>
  <si>
    <t>Hda Ganaderia Nuevo Horizonte, Vía La Cordialidad, KM 46</t>
  </si>
  <si>
    <t>Hda La Esmeralda, Via Los totumos KM 5, Corregimiento San José de Saco</t>
  </si>
  <si>
    <t>Hda Ganadería La Fortaleza - Finca Niña Mary, KM2 Vía Sabanalarga - Manatí</t>
  </si>
  <si>
    <t>Hda Casa Blanca, Vereda Barranca Nueva KM 109</t>
  </si>
  <si>
    <t xml:space="preserve">Hda La Palencia, KM 1 Vía Vereda Zulia </t>
  </si>
  <si>
    <t>Hda San José, Vereda Tominejo KM20, Mz. 14 Casa 5</t>
  </si>
  <si>
    <t>Hda El Remanso, Vereda Guanábanas, KM 2 , Vía Pore, Vijagual</t>
  </si>
  <si>
    <t>HdaEl Porvenir Ganadería SISA, 1KM, Vía Al Mar</t>
  </si>
  <si>
    <t>Hda Villa Rosa, KM 4 Vía a Carolina</t>
  </si>
  <si>
    <t>Hda El Paraiso, KM 2 Vía Guaduas - Honda</t>
  </si>
  <si>
    <t>Hda La Garantía, KM 3 - Vía Puerto Libre</t>
  </si>
  <si>
    <t>Hda El Esfuerzo, KM 9 vía Los Mangos</t>
  </si>
  <si>
    <t>Hda La Alqueria, KM 24 Carretera Girardot - Cambao</t>
  </si>
  <si>
    <t>Hda Los Cuncos, KM 8 Trama</t>
  </si>
  <si>
    <t>Hda JB La Bendición, Granada KM 5 vía Alto Irique</t>
  </si>
  <si>
    <t>Hda La Dacha, Vereda Menegua, KM 13 Vía Pto. Gaitán</t>
  </si>
  <si>
    <t>Hda El Tikal Criadero - KM2 vía Armenia</t>
  </si>
  <si>
    <t>Hda San Andrés, KM 2 vía Cimitarra</t>
  </si>
  <si>
    <t>Hda Los Balsos, Vereda KM21</t>
  </si>
  <si>
    <t>Hda Patagonia, Vereda KM 28, Corraleja</t>
  </si>
  <si>
    <t>Hda Puerto Cibeles, KM 6 Vía Sincelejo</t>
  </si>
  <si>
    <t>Hda El Deseo, KM 14, vía San Benito Abad</t>
  </si>
  <si>
    <t xml:space="preserve">Hda Finca El Diamante, 1 KM despues del Casco Urbano </t>
  </si>
  <si>
    <t>Hda Piamonte, KM 3 vía Ibagué - Espinal</t>
  </si>
  <si>
    <t>Hda La Cristalina, KM 2 Vereda El Oso</t>
  </si>
  <si>
    <t>Hda Brisas del Magdalena, Corregimiento Garzal</t>
  </si>
  <si>
    <t>Hda El Barzal, Vereda El Barzal - Corregimiento Pto. Patiño</t>
  </si>
  <si>
    <t>Hda El Burro, Corregimiento Mariangola</t>
  </si>
  <si>
    <t>Hda Las Marias, CorregimientoValencia</t>
  </si>
  <si>
    <t>Hda Villa Fadua, Corregimiento El Cedro</t>
  </si>
  <si>
    <t>Hda Las Flores, Corregimiento Santa Clara</t>
  </si>
  <si>
    <t>Hda Mis Loqueras, Vía Leticia, Corregimiento Martinica</t>
  </si>
  <si>
    <t>Hda Ganadera San Juan De Miterba, Corregimiento Tijereta Sector Cocorilla</t>
  </si>
  <si>
    <t>Hda San francisco 2, Corregimiento Santiago Pobre</t>
  </si>
  <si>
    <t>Hda La Ley, Corregimiento De San Faustino</t>
  </si>
  <si>
    <t>Hda La Floresta, Vereda Oriente ZN Rural</t>
  </si>
  <si>
    <t>Hda La Primavera, Cond. Campestre Cs. 2</t>
  </si>
  <si>
    <t>Hda Arizona</t>
  </si>
  <si>
    <t>Hda El Chorro</t>
  </si>
  <si>
    <t>CL 88 # 21 - 146</t>
  </si>
  <si>
    <t>CL 87 # 9 - 74</t>
  </si>
  <si>
    <t>CL 48 62 77</t>
  </si>
  <si>
    <t>CL 27D SUR 28 80 EDF CORALES DE LA ABADIA</t>
  </si>
  <si>
    <t>CL 56 6 96</t>
  </si>
  <si>
    <t>CL 71 # 3 - 63</t>
  </si>
  <si>
    <t>CL 22 # 8 - 40</t>
  </si>
  <si>
    <t>CL 127B # 49 - 89</t>
  </si>
  <si>
    <t>CL 8 # 10 - 69</t>
  </si>
  <si>
    <t>CL 5 # 6 - 61</t>
  </si>
  <si>
    <t>CL 14N # 9 - 17 APTO 601</t>
  </si>
  <si>
    <t>CL 173A # 62 - 44</t>
  </si>
  <si>
    <t>CL 50 49 - 47</t>
  </si>
  <si>
    <t>CL 53 49 109 LC 104</t>
  </si>
  <si>
    <t>CL 103 22 13</t>
  </si>
  <si>
    <t>CL 111 13 - 15</t>
  </si>
  <si>
    <t>CL 23 36 86 BRR JUAN BENITO</t>
  </si>
  <si>
    <t>CL 7 # 16 - 07</t>
  </si>
  <si>
    <t>CL 23F # 75 -93</t>
  </si>
  <si>
    <t>CL 30A # 23 - 64</t>
  </si>
  <si>
    <t>CL 5 # 4 - 40</t>
  </si>
  <si>
    <t>CL 142 # 16A - 25</t>
  </si>
  <si>
    <t>CL 16 # 10 - 82</t>
  </si>
  <si>
    <t>CL 10 # 5 - 34</t>
  </si>
  <si>
    <t>CL 19 # 11A - 53</t>
  </si>
  <si>
    <t>CL 108 # 51 - 77</t>
  </si>
  <si>
    <t>CL 18 # 8 - 68</t>
  </si>
  <si>
    <t>CL 4 # 2 - 08</t>
  </si>
  <si>
    <t>CL 9 # 4 - 45</t>
  </si>
  <si>
    <t>CL 3B # 95 - 41</t>
  </si>
  <si>
    <t>CL 96 # 54 - 15</t>
  </si>
  <si>
    <t>CL 8 # 17 - 71</t>
  </si>
  <si>
    <t>CL 34 # 18 - 44</t>
  </si>
  <si>
    <t>CL 44 # 14F - 08</t>
  </si>
  <si>
    <t>CL 39 # 4 - 40</t>
  </si>
  <si>
    <t>CL 44 # 14 - 232</t>
  </si>
  <si>
    <t>CL 51A # 51 - 16</t>
  </si>
  <si>
    <t>CL 45 # 14 - 75</t>
  </si>
  <si>
    <t>CL 48A # 14 - 42</t>
  </si>
  <si>
    <t>CL 79 # 12 - 16</t>
  </si>
  <si>
    <t>CL 18 # 7A - 18</t>
  </si>
  <si>
    <t>CL 79</t>
  </si>
  <si>
    <t>CL 42C # 81 - 22</t>
  </si>
  <si>
    <t>CL 68 # 2 -168</t>
  </si>
  <si>
    <t>CL 1 # 2 - 20</t>
  </si>
  <si>
    <t>CL 71A # 73A - 53</t>
  </si>
  <si>
    <t>CL 154 # 19A - 05</t>
  </si>
  <si>
    <t>CL 44B # 57A - 52</t>
  </si>
  <si>
    <t>CL 9 # 10 - 32</t>
  </si>
  <si>
    <t>CL 15 # 33 - 77</t>
  </si>
  <si>
    <t>CL 58F SUR # 48B - 55</t>
  </si>
  <si>
    <t>CL 37 # 40 - 38</t>
  </si>
  <si>
    <t>CL 35 # 73A - 26</t>
  </si>
  <si>
    <t>CL 20 # 8 - 15</t>
  </si>
  <si>
    <t>CL 11 # 6 - 52</t>
  </si>
  <si>
    <t>CL 48 # 32 - 25</t>
  </si>
  <si>
    <t>CL 35C # 22C - 14</t>
  </si>
  <si>
    <t>CL 54 # 1 - 18</t>
  </si>
  <si>
    <t>CL 32 # 2 - 21</t>
  </si>
  <si>
    <t>CL 39N # 4N - 151</t>
  </si>
  <si>
    <t>VEREDA LA ESPERANZA</t>
  </si>
  <si>
    <t xml:space="preserve">DG 108A #8A - 13 </t>
  </si>
  <si>
    <t>DG 3 13 35</t>
  </si>
  <si>
    <t>Municipio San Luis, Vereda El Silencio EN el Pescado hacía la Hidroeléctrica</t>
  </si>
  <si>
    <t>CL 7 # 115 - 60 LC B - 115</t>
  </si>
  <si>
    <t>HdaRancho H, KM 35, Vía Puerto Lopéz, LT 24 ET 1</t>
  </si>
  <si>
    <t>AV 3 N 8 40 APTO 1001</t>
  </si>
  <si>
    <t>CL 14N 1N 46 APTO 301</t>
  </si>
  <si>
    <t>CL 64 N 5B 146 OF 401A</t>
  </si>
  <si>
    <t>CL 134 7B 83 OF 701</t>
  </si>
  <si>
    <t>CL 17 # 14 - 44 OF 301</t>
  </si>
  <si>
    <t>CL 112 # 14B - 50 OF 101</t>
  </si>
  <si>
    <t>CL 99 # 49 - 38 - OF 1307</t>
  </si>
  <si>
    <t>CL 104 # 14A - 45 OF 403</t>
  </si>
  <si>
    <t>CL 5A # 35 - 56 APTO 1102 TO 2</t>
  </si>
  <si>
    <t>CL 44B 57A 76</t>
  </si>
  <si>
    <t>TRAPICHE CASTILLA KM 10 VÍA CERRITOS</t>
  </si>
  <si>
    <t>CL 51 3A 262 SANTA ANA</t>
  </si>
  <si>
    <t>EL TIGRE ALCARAVANES CA 19</t>
  </si>
  <si>
    <t>CL 200 22 B 645 TO 2 APTO 907 MIRADOR DE VERSALLES</t>
  </si>
  <si>
    <t>LOMA ESCOBERO KM 11 - CA 12</t>
  </si>
  <si>
    <t>RUITOQUE CONTRY GOLF CLUB COLINAS DE YERBABUENA CA 17</t>
  </si>
  <si>
    <t>KM 25 VÍA EL EDEN</t>
  </si>
  <si>
    <t>CL 10SUR # 51C - 77 PI 6</t>
  </si>
  <si>
    <t>CONDOMINIO CAMPESTRE LA FLORIDA</t>
  </si>
  <si>
    <t>CL 47A # 28 - 10</t>
  </si>
  <si>
    <t>AV EL DORADO # 100 - 60</t>
  </si>
  <si>
    <t>CONDOMINIO LA PRIMAVERA CAS # 14</t>
  </si>
  <si>
    <t>CL 152 A 14 A 36 TO 3 APTO 711</t>
  </si>
  <si>
    <t>TROCHA DICIPLINA</t>
  </si>
  <si>
    <t>KM 5 VÍA GAIRA ZN INDUSTRIAL BURECHE</t>
  </si>
  <si>
    <t>CL 21 SUR # 45 - 14</t>
  </si>
  <si>
    <t>KM 8 VÍA CAÑOS NEGROS</t>
  </si>
  <si>
    <t>AV JIMÉNEZ # 5 - 43 OF 501</t>
  </si>
  <si>
    <t>CL 11 # 9 - 52 BRR PIÑALITO</t>
  </si>
  <si>
    <t>CL 26SUR # 23A - 11</t>
  </si>
  <si>
    <t>CL 103A # 19A - 88 APTO 503</t>
  </si>
  <si>
    <t>TRANVERSAL 49C # 59 - 55 PI 4</t>
  </si>
  <si>
    <t>CL 9A SUR # 25 - 101</t>
  </si>
  <si>
    <t>CL 63 9 42 BRR CASTILLA LA NUEVA</t>
  </si>
  <si>
    <t>CL 6 SUR # 51 - 14</t>
  </si>
  <si>
    <t>CL 55 # 77C - 100</t>
  </si>
  <si>
    <t>KM 82 VÍA GIRARDOT</t>
  </si>
  <si>
    <t>CL 75 B SUR 38 - 05</t>
  </si>
  <si>
    <t>CL 1A SUR # 1 BIS - 25</t>
  </si>
  <si>
    <t>AV 19 # 103 - 22</t>
  </si>
  <si>
    <t>CL 60B SUR # 44 - 100</t>
  </si>
  <si>
    <t>KM 2 VÍA MONTERÍA - ARBOLETES</t>
  </si>
  <si>
    <t>TV 51 # 21 - 87 BRR BOSQUE</t>
  </si>
  <si>
    <t>CL 6 8 48 APTO 1201 ED SAN SEBASTÍAN CG</t>
  </si>
  <si>
    <t>MANGA 4A - AV CL 29 # 20 - 06 ED PROGRAL OF 205</t>
  </si>
  <si>
    <t>BRR LÍBANO CL 31B 49C 55</t>
  </si>
  <si>
    <t>INDIANA MALL OF 225 KM 17 VÍA LAS PALMAS</t>
  </si>
  <si>
    <t>MAMONAL KM 2 SEC LIBERTADOR CL 3B # 58 -100</t>
  </si>
  <si>
    <t>Hda Ventanales, Corregimiento El Anclar</t>
  </si>
  <si>
    <t>https://www.g3biotecnologia.com/</t>
  </si>
  <si>
    <t>http://www.hatocebu.com/</t>
  </si>
  <si>
    <t>https://www.komercotc.com/</t>
  </si>
  <si>
    <t>http://www.openmarket.com.co</t>
  </si>
  <si>
    <t>http://www.amayacia.com/</t>
  </si>
  <si>
    <t>red_bull_ganaderia</t>
  </si>
  <si>
    <t>ganaderiaelparaiso</t>
  </si>
  <si>
    <t>agroganaderaheda</t>
  </si>
  <si>
    <t>ganaderiainversiones2a</t>
  </si>
  <si>
    <t>ganaderialos_guaduales</t>
  </si>
  <si>
    <t>haciendaeldiviso</t>
  </si>
  <si>
    <t>ganaderialapista</t>
  </si>
  <si>
    <t>ganaderiapd</t>
  </si>
  <si>
    <t>centro_geneticolaaurora</t>
  </si>
  <si>
    <t>criadero.la.giralda</t>
  </si>
  <si>
    <t>ganaderialaadrianera</t>
  </si>
  <si>
    <t>guzeralafe</t>
  </si>
  <si>
    <t>LosCampanos</t>
  </si>
  <si>
    <t>ganaderia_pedregal</t>
  </si>
  <si>
    <t>ganaderia_melimar</t>
  </si>
  <si>
    <t>ganaderianuevohorizonte</t>
  </si>
  <si>
    <t>ganlaesmeralda</t>
  </si>
  <si>
    <t>ganaderia.sandiego</t>
  </si>
  <si>
    <t>rancholailusion.r.i</t>
  </si>
  <si>
    <t>Hda Realista</t>
  </si>
  <si>
    <t>Hda Realista Número 2</t>
  </si>
  <si>
    <t>Hda Realista Número 3</t>
  </si>
  <si>
    <t>El Poblado</t>
  </si>
  <si>
    <t>CL 123 BIS SUR #99-99 INT 9999</t>
  </si>
  <si>
    <t>8888888888</t>
  </si>
  <si>
    <t>000000000</t>
  </si>
  <si>
    <t>4444444444</t>
  </si>
  <si>
    <t>5555555555</t>
  </si>
  <si>
    <t>3333333333</t>
  </si>
  <si>
    <t>2222222222</t>
  </si>
  <si>
    <t>emailrealista@real.com</t>
  </si>
  <si>
    <t>emailrealista2@real.com</t>
  </si>
  <si>
    <t>572222222222</t>
  </si>
  <si>
    <t>https://www.sitiowebreal.com</t>
  </si>
  <si>
    <t>people/Ganaderia-Red-Bull/100071354726235/</t>
  </si>
  <si>
    <t>EMPRESA 100% REAL CON NOMBRE MUY LARGO CON 45</t>
  </si>
  <si>
    <t>573192556630</t>
  </si>
  <si>
    <t>34620524026</t>
  </si>
  <si>
    <t>leomessi</t>
  </si>
  <si>
    <t>campoAdicional1</t>
  </si>
  <si>
    <t>Campo Adicional 1</t>
  </si>
  <si>
    <t>Juan Ernesto Juanes Hernandez</t>
  </si>
  <si>
    <t>tiktok</t>
  </si>
  <si>
    <t>ryanesling</t>
  </si>
  <si>
    <t xml:space="preserve">Hda La Camila </t>
  </si>
  <si>
    <t>JUAN DAVID LONDOÑO GARCÍA</t>
  </si>
  <si>
    <t>0367</t>
  </si>
  <si>
    <t>0263</t>
  </si>
  <si>
    <t>1944</t>
  </si>
  <si>
    <t>Hda La Fuente</t>
  </si>
  <si>
    <t>Hda Majavita</t>
  </si>
  <si>
    <t>Hda Finca Taiwan</t>
  </si>
  <si>
    <t>CLELIA FERNANDA NIETO CASTAÑEDA</t>
  </si>
  <si>
    <t>EDGARDO JIKLIF CEPEDA MACÍAS</t>
  </si>
  <si>
    <t>3012</t>
  </si>
  <si>
    <t>JOHON JAIRO GIRALDO YEPES</t>
  </si>
  <si>
    <t>Hda Berlín, Peña Flor</t>
  </si>
  <si>
    <t>jmillos51@hotmail.com</t>
  </si>
  <si>
    <t>JUAN IGNACIO YÉPES MARTÍNEZ</t>
  </si>
  <si>
    <t>3004</t>
  </si>
  <si>
    <t>CARLOS JOAQUÍN PUCHE LIZARAZO</t>
  </si>
  <si>
    <t>Hda Blanco</t>
  </si>
  <si>
    <t>Rapelón</t>
  </si>
  <si>
    <t>CL 70 # 59 - 12 APTO 1A</t>
  </si>
  <si>
    <t>puchelen@gmail.com</t>
  </si>
  <si>
    <t>3016</t>
  </si>
  <si>
    <t>JULIÁN ANDRÉS BOSSIO ANDRADE</t>
  </si>
  <si>
    <t>3205422956</t>
  </si>
  <si>
    <t>CR 55 #105 - 23 TO 2 APTO 503</t>
  </si>
  <si>
    <t>jbossioa@gmail.com</t>
  </si>
  <si>
    <t>3007</t>
  </si>
  <si>
    <t>Hda La Florida KM 5 vía La Eneo</t>
  </si>
  <si>
    <t>JAIRO LUIS MERCADO ROMERO</t>
  </si>
  <si>
    <t>El Guamo</t>
  </si>
  <si>
    <t>CR 20 #21 - 87 ED BARI 2102</t>
  </si>
  <si>
    <t>jairolmercado@yahoo.com</t>
  </si>
  <si>
    <t>EFRAÍN EDUARDO NARANJO DÍAZ</t>
  </si>
  <si>
    <t>Hda Villa Paraiso, Palo Seco</t>
  </si>
  <si>
    <t>Hda. La Esperaza, Vereda Gyataque El Bajo</t>
  </si>
  <si>
    <t>CR 13B #27 - 06</t>
  </si>
  <si>
    <t>infgenaranjo@gmail.com</t>
  </si>
  <si>
    <t>3005</t>
  </si>
  <si>
    <t>CL 57 # 16 - 17 PI 2 OF</t>
  </si>
  <si>
    <t>3006</t>
  </si>
  <si>
    <t>ALFONSO LUIS ÁVILA FADUL</t>
  </si>
  <si>
    <t>Hda Alle Lindo</t>
  </si>
  <si>
    <t>CR 10 #12 - 07</t>
  </si>
  <si>
    <t>samiravila27@hotmail.com</t>
  </si>
  <si>
    <t>3002</t>
  </si>
  <si>
    <t>ANTONIO RAMON JIMÉNEZ BEHAINE</t>
  </si>
  <si>
    <t>Hda El Quindio, La Primavera</t>
  </si>
  <si>
    <t>CR 13 # 60 - 81 ED MATISSE 61</t>
  </si>
  <si>
    <t>antoniojb1987@gmail.com</t>
  </si>
  <si>
    <t>GANADERÍA TRAFALGAR SAS ZOMAC</t>
  </si>
  <si>
    <t>3014</t>
  </si>
  <si>
    <t>Hda El Molino</t>
  </si>
  <si>
    <t>jairosierra2004@gmail.com</t>
  </si>
  <si>
    <t>POMPILIO DÍAZ RICARDO</t>
  </si>
  <si>
    <t>SERBIOAGRO DEL CAMPO SAS</t>
  </si>
  <si>
    <t>Hda La Catalina</t>
  </si>
  <si>
    <t>3017</t>
  </si>
  <si>
    <t>CR 8 # 23B - 133</t>
  </si>
  <si>
    <t>Mantelibano</t>
  </si>
  <si>
    <t>serviagrodelcampo@gmail.com</t>
  </si>
  <si>
    <t>serbioagro</t>
  </si>
  <si>
    <t>VALENTINA DURAN RÚA</t>
  </si>
  <si>
    <t>Hda Sonora KM 7 Vía Planeta Rica - Buenavista</t>
  </si>
  <si>
    <t>valenduranrua@gmail.com</t>
  </si>
  <si>
    <t>animsa_mvz</t>
  </si>
  <si>
    <t>CR 42 #4 SUR - 40 CEIBA DE GRANADA APTO 402</t>
  </si>
  <si>
    <t>3013</t>
  </si>
  <si>
    <t>3010</t>
  </si>
  <si>
    <t>INGRID JULISSA BACCA LÓPEZ</t>
  </si>
  <si>
    <t>Hda Criadero Santa Ana Red Sindhi Vereda Sabanas</t>
  </si>
  <si>
    <t>Castilla La Nueva</t>
  </si>
  <si>
    <t>criadero.santaanasindhi23@gmail.com</t>
  </si>
  <si>
    <t>santa_ana_redsindhi</t>
  </si>
  <si>
    <t>3003</t>
  </si>
  <si>
    <t>JORGE ALBERTO RANGEL AGUILERA</t>
  </si>
  <si>
    <t>Hda Santa Rosa Vereda Laguna Brava</t>
  </si>
  <si>
    <t>Cumural</t>
  </si>
  <si>
    <t>jorgerangel11@hotmail.com</t>
  </si>
  <si>
    <t>3018</t>
  </si>
  <si>
    <t>AGROINDUSTRIA TRIPLE A SAS</t>
  </si>
  <si>
    <t>Hda. Macondo Magara</t>
  </si>
  <si>
    <t>Sabana Torres</t>
  </si>
  <si>
    <t>CR 29 # 45 - 45 OF 608</t>
  </si>
  <si>
    <t>gterardo.aranda@hotmail.com</t>
  </si>
  <si>
    <t>2945</t>
  </si>
  <si>
    <t>2693</t>
  </si>
  <si>
    <t>0968</t>
  </si>
  <si>
    <t>Hda La Fortuna, Variante Mamonal, Gambote KM 11</t>
  </si>
  <si>
    <t>1529</t>
  </si>
  <si>
    <t>CR 21 CL 4B SUR 02</t>
  </si>
  <si>
    <t>CR 53 # 82 - 86 OF 305</t>
  </si>
  <si>
    <t>CR 50C 10 SUR 17</t>
  </si>
  <si>
    <t>CR 57 # 72 - 56</t>
  </si>
  <si>
    <t>CR 58 32A 41 INT 301</t>
  </si>
  <si>
    <t>CR 59 74 184</t>
  </si>
  <si>
    <t>CR 75 # 45F - 18</t>
  </si>
  <si>
    <t>CR 54 # 132 - 249</t>
  </si>
  <si>
    <t xml:space="preserve">CR 19A # 28 - 29 </t>
  </si>
  <si>
    <t>CR 72B 48 31 BRR NORMANDIA</t>
  </si>
  <si>
    <t xml:space="preserve">CR 52 84 131 </t>
  </si>
  <si>
    <t>CR 77C # 48 - 23</t>
  </si>
  <si>
    <t>CR 59 # 96 - 166</t>
  </si>
  <si>
    <t>CR 43 A 1 A SUR 143 ED SANTILLANA</t>
  </si>
  <si>
    <t>CR 43 A 1 A SUR- TO SUR PI 3 ED SANTILLANA</t>
  </si>
  <si>
    <t>CR 80 # 34 - 55 APTO 403</t>
  </si>
  <si>
    <t>CR 11 # 82 - 01 - OF 1001</t>
  </si>
  <si>
    <t>CR 63 49A 31 OF 1301</t>
  </si>
  <si>
    <t>CR 1 17 21 BRR CENTRO</t>
  </si>
  <si>
    <t>CR 6A CL 23A SUR - 85</t>
  </si>
  <si>
    <t>CR 85 # 35B - 87</t>
  </si>
  <si>
    <t>CR 27 # 20 SUR - 181</t>
  </si>
  <si>
    <t>CR 43A # 1 - 85 OF 609</t>
  </si>
  <si>
    <t>CR 15 # 5B - 35</t>
  </si>
  <si>
    <t>CR 58 # 65 - 224</t>
  </si>
  <si>
    <t>CR 32 16 70 APTO 902</t>
  </si>
  <si>
    <t>CL 27 - CR25B - 64 CA: 115</t>
  </si>
  <si>
    <t>CR 3RA # 49 - 03 BRR CENTRO</t>
  </si>
  <si>
    <t>CR 43A 23 86</t>
  </si>
  <si>
    <t>CR 48 14 230</t>
  </si>
  <si>
    <t>CR 43A 71 SUR 41 APTO 1602</t>
  </si>
  <si>
    <t>CR 52 75 111 OF 501 ED GAMA</t>
  </si>
  <si>
    <t>CR 43A 1 SUR 100 OF 801</t>
  </si>
  <si>
    <t>CR 65 # 8B - 91 OF 248</t>
  </si>
  <si>
    <t>CR 46A # 56 - 60</t>
  </si>
  <si>
    <t xml:space="preserve">CR 43A 9 SUR 91 TO SUR OF 907 </t>
  </si>
  <si>
    <t>CR 75 40 18 BRR LAURELES</t>
  </si>
  <si>
    <t>CR 38 # 69C - 19</t>
  </si>
  <si>
    <t>CR 59 # 49 - 130</t>
  </si>
  <si>
    <t>CR 43 # 9 SUR - 195 OF 835</t>
  </si>
  <si>
    <t>CR 1 52 23 BRR CENTRO DE SERVICIOS DEL PUERTO BRR CENTRO</t>
  </si>
  <si>
    <t>CR 82 # 45C - 136</t>
  </si>
  <si>
    <t>CR 46 # 80 - 30</t>
  </si>
  <si>
    <t>CR 11A 62B 51 TO 4 APTO 504 URB TORRES DE CASTILLA</t>
  </si>
  <si>
    <t>CR 65 # 59A - 110 BL 50 OF 227</t>
  </si>
  <si>
    <t>CR 14 # 27 - 20</t>
  </si>
  <si>
    <t>CR 13 # 9 - 46</t>
  </si>
  <si>
    <t>CR 79 45E 104</t>
  </si>
  <si>
    <t>CR 3 6 126 ED TO EMPRESARIAL OF 1201</t>
  </si>
  <si>
    <t>CR 8 # 5A - 56 ED POSITANO APTO 1602 CASTILLOGRANDE</t>
  </si>
  <si>
    <t xml:space="preserve">CR 43A # 9S - 91 OF 1108 CENTRO DE NEGOCIOS LAS VILLAS </t>
  </si>
  <si>
    <t>CR 2 1432</t>
  </si>
  <si>
    <t>CR 4 # 22 - 43</t>
  </si>
  <si>
    <t>CR 172 # 57 - 21</t>
  </si>
  <si>
    <t>CR 52 # 77B - 60</t>
  </si>
  <si>
    <t>CR 30 10C 228 OF 845</t>
  </si>
  <si>
    <t>CR 21 # 18 - 49 RETIRO</t>
  </si>
  <si>
    <t>CR 23 # 63 - 15 OF 501</t>
  </si>
  <si>
    <t>CR 43A # 5A - 113 OF 709</t>
  </si>
  <si>
    <t>CR 30 5F 185 APTO 216</t>
  </si>
  <si>
    <t>CR 8A # 107 - 14</t>
  </si>
  <si>
    <t>CR 9 CL 1 CR 8A B</t>
  </si>
  <si>
    <t>CR 6A # 15 - 80</t>
  </si>
  <si>
    <t>CR 60 5B 12</t>
  </si>
  <si>
    <t>CR 30 47 A 26</t>
  </si>
  <si>
    <t>CR 38 25 05 BR 7 DE AGOSTO</t>
  </si>
  <si>
    <t>CR 5 # 24 - 50</t>
  </si>
  <si>
    <t>CR 7 C 22 46</t>
  </si>
  <si>
    <t>CR 28 15 43</t>
  </si>
  <si>
    <t>CR 18 # 2 - 69</t>
  </si>
  <si>
    <t>CR 16 # 13 - 60</t>
  </si>
  <si>
    <t>CR 11 # 4 - 35</t>
  </si>
  <si>
    <t>CR 39 46 79 APTO 501 ED CARRARA</t>
  </si>
  <si>
    <t>CR 17 # 34 - 31</t>
  </si>
  <si>
    <t>CR 23 31 49 TO 3 APTO 104</t>
  </si>
  <si>
    <t>CR 39A 42 106 APTO 802</t>
  </si>
  <si>
    <t>CR 7A 124 29 BR USAQUÉN APTO 501</t>
  </si>
  <si>
    <t>CR 12 # 20 - 47 PI 2</t>
  </si>
  <si>
    <t>CL 65 # 5 - 39 APTO 603 ED ARISTA - BRR RECREO</t>
  </si>
  <si>
    <t>CR 11A # 62B - 51</t>
  </si>
  <si>
    <t>CR 51 9 SUR 48</t>
  </si>
  <si>
    <t>CR 9 63 11</t>
  </si>
  <si>
    <t>CR 52 # 6 SUR 91 - AV GUAYABAL</t>
  </si>
  <si>
    <t>CR 3 28 38 ED TO MALENA</t>
  </si>
  <si>
    <t>CR 1 23 44</t>
  </si>
  <si>
    <t>CR 16A # 50 - 20 ED BAVIERA APTO 1006</t>
  </si>
  <si>
    <t>CR 3RA 68 65 ED SQUADRA</t>
  </si>
  <si>
    <t>CR 13 # 19 - 10</t>
  </si>
  <si>
    <t>CR 2 # 64A - 50</t>
  </si>
  <si>
    <t>CR 9 63 25 LA CASTELLANA</t>
  </si>
  <si>
    <t>CR 4 27 48</t>
  </si>
  <si>
    <t>CR 42 54A 155 AUTOP SUR</t>
  </si>
  <si>
    <t>CR 3 36 37</t>
  </si>
  <si>
    <t>CR 8B 15 21</t>
  </si>
  <si>
    <t>CR 17 23 51 OF 205 ED ANTONIO NARIÑO</t>
  </si>
  <si>
    <t>CR 37 # 5 SUR - 17</t>
  </si>
  <si>
    <t>CR 15 90 64 OF 402</t>
  </si>
  <si>
    <t>CR 43A # 5A - 113</t>
  </si>
  <si>
    <t>CR 5 # 1 - 29</t>
  </si>
  <si>
    <t>CR 66 4G 67</t>
  </si>
  <si>
    <t>CR 11B BIS 125 20 APTO 1202</t>
  </si>
  <si>
    <t>CR 7 # 9 - 33</t>
  </si>
  <si>
    <t>CR 16 # 127B - 43 OF 1204</t>
  </si>
  <si>
    <t>CR 4 # 6 - 38</t>
  </si>
  <si>
    <t>CR 9 10 07 APTO 601</t>
  </si>
  <si>
    <t>CR 5 16 04 SUR</t>
  </si>
  <si>
    <t>CR 32 38 70 OF 804 ED ROMARCO</t>
  </si>
  <si>
    <t xml:space="preserve">CR 32 38 70 OF 908 ED ROMARCO </t>
  </si>
  <si>
    <t>CR 55 149 60 APTO 1203 INT 3</t>
  </si>
  <si>
    <t>CR 27 # 13 - 72</t>
  </si>
  <si>
    <t>CR 45 15 SUR 75 APTO 1505</t>
  </si>
  <si>
    <t>CR 22 5 71 BR ALBORADA</t>
  </si>
  <si>
    <t>CR 16A 78 11 OF 601</t>
  </si>
  <si>
    <t>CR 33 15 28 ED CA TORO OF 402</t>
  </si>
  <si>
    <t>CR 32 38 70 OF 901 ED ROMARCO</t>
  </si>
  <si>
    <t>CR 100 # 16 - 20</t>
  </si>
  <si>
    <t>CR 28 46 68 BR LA GRAMA</t>
  </si>
  <si>
    <t>CR 52 # 72 - 21</t>
  </si>
  <si>
    <t>CR 81D # 25C - 31</t>
  </si>
  <si>
    <t>CR 50B # 12A - 54 SUR</t>
  </si>
  <si>
    <t>CR 38 9 63 OF 609</t>
  </si>
  <si>
    <t>CR 13 16 55</t>
  </si>
  <si>
    <t>CR 9A # 89 - 40 (304)</t>
  </si>
  <si>
    <t>CR 40 # 5A - 271 SUR</t>
  </si>
  <si>
    <t>CR 74 # 51A - 42</t>
  </si>
  <si>
    <t>CR 16A # 78 - 11 OF202</t>
  </si>
  <si>
    <t>CR 15 # 86A - 07</t>
  </si>
  <si>
    <t>CR 36 334 52 BR BARZAL</t>
  </si>
  <si>
    <t>CR 6 # 88 - 44</t>
  </si>
  <si>
    <t>CR 7 102 20 CA 207 REGIMIENTO SAN JORGE</t>
  </si>
  <si>
    <t>CR 48 11 245 MZ C CA 22 CDM ALTAGRACIA</t>
  </si>
  <si>
    <t>CR 50 FF # 8 SUR 27 OF 520</t>
  </si>
  <si>
    <t>CR 69 # 21 - 63 MONTEVIDEO INDUSTRIAL</t>
  </si>
  <si>
    <t>CR 67 # 58 - 125</t>
  </si>
  <si>
    <t>CR 38A 48 17 APTO 1505</t>
  </si>
  <si>
    <t>CR 29 45 45 OF 906 CECO Y EMPRESARIAL METROPOLITAN</t>
  </si>
  <si>
    <t>CR 103 11 40</t>
  </si>
  <si>
    <t>CR 1N 14 49</t>
  </si>
  <si>
    <t>CR 21 # 158 - 119</t>
  </si>
  <si>
    <t>CR 29 # 45 - 94 EDATLAS OF 206</t>
  </si>
  <si>
    <t>CR 26 31A 17 2 PI CAÑAVERAL</t>
  </si>
  <si>
    <t>CR 14 # 11 - 05</t>
  </si>
  <si>
    <t>CR 10 # 10 - 25</t>
  </si>
  <si>
    <t>CR 29 55 68 ED ALCALÁ PI 2</t>
  </si>
  <si>
    <t>CR 14 35 26 OF 201</t>
  </si>
  <si>
    <t>AV CR 80 2 51 BG 15 LC 08</t>
  </si>
  <si>
    <t>CR 3 # 10 - 62</t>
  </si>
  <si>
    <t>CR 16 # 15 - 49</t>
  </si>
  <si>
    <t>CR 57 14 67</t>
  </si>
  <si>
    <t>CR 21 54 74</t>
  </si>
  <si>
    <t>CR 6 # 3 - 50 ANTIGUA ARGENTINA</t>
  </si>
  <si>
    <t>CR 49A 30 12 ED GALILEA (402)</t>
  </si>
  <si>
    <t>CR 20 19 09</t>
  </si>
  <si>
    <t>CR 25 # 12 -12</t>
  </si>
  <si>
    <t>CR 41 # 27 - 114</t>
  </si>
  <si>
    <t>CR 5 83 100 CONJ LA FLORIDA II CA F15</t>
  </si>
  <si>
    <t>CR 8 # 69 - 76</t>
  </si>
  <si>
    <t>CR 4 11 28</t>
  </si>
  <si>
    <t>AV CR 15 118 45 OF 303 CECO ORBICENTRO</t>
  </si>
  <si>
    <t>INA CR 16 6 88</t>
  </si>
  <si>
    <t>CR 7 43 224 OF 303 ED CODEGAR</t>
  </si>
  <si>
    <t>CR 1 N # 15 - 22</t>
  </si>
  <si>
    <t>CR 22 70A 21</t>
  </si>
  <si>
    <t>CR 3 # 17 - 22</t>
  </si>
  <si>
    <t>CR 5A # 1 - 13</t>
  </si>
  <si>
    <t>CR 79 # 19A - 86</t>
  </si>
  <si>
    <t>CR 31A # 15A - 05</t>
  </si>
  <si>
    <t>CR 29 13 72</t>
  </si>
  <si>
    <t>CR 56 # 82 - 177</t>
  </si>
  <si>
    <t>CR 1 # 62 - 41 ED RIO APTO 501</t>
  </si>
  <si>
    <t>CR 3 VIA SINCELJO SAMPUES</t>
  </si>
  <si>
    <t>CR 4 # 66 - 25 APTO 602 EDSOTARA B</t>
  </si>
  <si>
    <t>CR 50 # 12 - 04 SUR SERRAMONTE 5 CA 67</t>
  </si>
  <si>
    <t>CR 58 134A 52 APTO 105 TO 1</t>
  </si>
  <si>
    <t>CR 6 # 16A - 15</t>
  </si>
  <si>
    <t>CR 4 - 5 - 20</t>
  </si>
  <si>
    <t>CR 13A 38 97</t>
  </si>
  <si>
    <t>CR 30A 41A 48</t>
  </si>
  <si>
    <t>CR 29B # 71C - 61</t>
  </si>
  <si>
    <t>CR 68 13B - 30 CA 28</t>
  </si>
  <si>
    <t>CR 24 # 154 - 106 (CENTRO CARLOS ARDILLA LULLE - T-A P-7 MOD 34)</t>
  </si>
  <si>
    <t>CR 27 # 48 - 60</t>
  </si>
  <si>
    <t>CR 35 # 5 SUR - 350 APTO 308</t>
  </si>
  <si>
    <t>CR 15A # 6 - 11</t>
  </si>
  <si>
    <t>CR 29 # 13 - 72</t>
  </si>
  <si>
    <t>CR 22 # 105 - 19 - BRR PROVENCA</t>
  </si>
  <si>
    <t>CR 25 # 1A SUR 155 OF 1042 ED PLATINIUM</t>
  </si>
  <si>
    <t>CR 4 # 4 - 18</t>
  </si>
  <si>
    <t>CR 6 # 6 - 87</t>
  </si>
  <si>
    <t>URB SEVILLA - CANTABRIA</t>
  </si>
  <si>
    <t>CL 21 CR 14 - 33 URB JARDINES DE IBIZA</t>
  </si>
  <si>
    <t>CR 72B # CL 78B - 85 INT 1534</t>
  </si>
  <si>
    <t>CL CORDOBA CR 18 # 7 - 98</t>
  </si>
  <si>
    <t>CR 26 # 10 - 112 INT 503</t>
  </si>
  <si>
    <t>CT TRONCAL URB EL LAGO CS 47</t>
  </si>
  <si>
    <t>CL 100 # 17 - 125 BRR JUAN 23</t>
  </si>
  <si>
    <t>CR 14 # 18 - 55 BRR</t>
  </si>
  <si>
    <t>CR 19 # 39 - 25 ED ROGEL GOLD APTO 805</t>
  </si>
  <si>
    <t>CR 25 SUR # 42 - 18 CS 107</t>
  </si>
  <si>
    <t>CR 81 # 32 - 56 VILLA ABURRÁ APTO 209</t>
  </si>
  <si>
    <t>CR 38 # 26 - 385 - BL 2 APTO 402</t>
  </si>
  <si>
    <t>CR 13 # 21N - 52 OF 201 ED TORREYANA BRR ALAMEDA</t>
  </si>
  <si>
    <t>CR 47 # 54 - 31 SR GALERÍA</t>
  </si>
  <si>
    <t xml:space="preserve">CL 38A # 80 - 53 INT208 </t>
  </si>
  <si>
    <t>CL 9B - CR 22C BRR TRIANGULO</t>
  </si>
  <si>
    <t>CR 30 # 16A - SUR - 116 APTO 70</t>
  </si>
  <si>
    <t>CL 6 # 16 - 17  CS105</t>
  </si>
  <si>
    <t>CR 78 # 45A - 89 BRR VELÓDROMO</t>
  </si>
  <si>
    <t xml:space="preserve">CL 85 # 42H - 22 APTO 201 </t>
  </si>
  <si>
    <t>PRADO VERDE 172 CEIBA</t>
  </si>
  <si>
    <t>CR 1 OE # 9 - 17 APTO 502 ED PORTÓN DE SANTA TERESITA</t>
  </si>
  <si>
    <t>CR 7 156 78 OFI 1404 ED NOORTH POINT TO 2</t>
  </si>
  <si>
    <t xml:space="preserve">CL 12B # 06 - 82 OF 708 </t>
  </si>
  <si>
    <t>AV CL 116 # 9 - 65 APTO 201</t>
  </si>
  <si>
    <t>CR 10 NO 56 - 40 KM 6 VÍA GIRÓN - OF 201 SUBASTA MERCAGAN</t>
  </si>
  <si>
    <t>CL 181 # 72 - 70  CS 2 QUINTAS DE SAN JOSÉ I</t>
  </si>
  <si>
    <t>CL 15 # 81B - 115 APTO 805 LOMA DE LOS BERNAL</t>
  </si>
  <si>
    <t>KM 3 EL DIVISO ANTIGUA VÍA NEIVA - ESTANCIA ALEJANDRÍA</t>
  </si>
  <si>
    <t>CL 6 # 4 - 37  BRR CENTRO</t>
  </si>
  <si>
    <t>CL 16A # 6 - 63 BRR 7 DE AGOSTO</t>
  </si>
  <si>
    <t>CR 10 # 9 - 39 BRR EL PRADO</t>
  </si>
  <si>
    <t>CR 1E # 31 - 54 APTO 801</t>
  </si>
  <si>
    <t xml:space="preserve">CL 9C # 10A - ES - 12  BRR 1 DE MARZO </t>
  </si>
  <si>
    <t>CR 1 # 31 - 54 APTO 704 - MIRADOR DEL SHADAI</t>
  </si>
  <si>
    <t>CR 20 # 30 - 36 YOPAL - CANARE</t>
  </si>
  <si>
    <t>CL 8B # 65 - 191 PUERTO SECO 437</t>
  </si>
  <si>
    <t>CL 70A # 8 - 52 OF 201</t>
  </si>
  <si>
    <t>KM 2 VÍA AL MORRO VEREDA LA VEGA</t>
  </si>
  <si>
    <t>CR 100 # 11 - 90 OF 504</t>
  </si>
  <si>
    <t>VEREDA CA BLANCA KM 68 FINCA EL MOLINO</t>
  </si>
  <si>
    <t>CR 19B # 18B - 36 BRR ROSANIA</t>
  </si>
  <si>
    <t>AV LAS PALMAS CR 22 # 17 - 325 OF 563</t>
  </si>
  <si>
    <t>CR 50 # 50 - 28 OF 323 CC EL PARQUE DE ITAGUÍ</t>
  </si>
  <si>
    <t>CL 67 # 3 - 81 APTO 301 ED ATALANTA BRR EL RECREO MONTE CERETÉ</t>
  </si>
  <si>
    <t>CL 65A # 1 - 66 APTO 901 ED SANTORINÍ</t>
  </si>
  <si>
    <t>CR 3 # 62B - 40 APTO 402</t>
  </si>
  <si>
    <t>CR 15 # 19 SUR - 183 CA 159</t>
  </si>
  <si>
    <t>CR 16B # 26 - 59 BRR PASATIEMPO</t>
  </si>
  <si>
    <t>MONTELIBANO PAIMANA - CA 360</t>
  </si>
  <si>
    <t>CL 64 # 4 - 150 BRR EL RECREO</t>
  </si>
  <si>
    <t>CR 38 # 23 SUR - 30 APTO 2105</t>
  </si>
  <si>
    <t xml:space="preserve">CENTRO EMPRESARIAL SAN JERONIMO BG 15 MZ D </t>
  </si>
  <si>
    <t>CL 53 # 11 - 80 ED ROMA APTO 803 - T2</t>
  </si>
  <si>
    <t>CR 55 # 152B - 68 OF 1311</t>
  </si>
  <si>
    <t>CL 38 # 1B - 65 BRR CENTRO</t>
  </si>
  <si>
    <t>CR 4 # 14 - 50 ED ATLANTIS OF 708</t>
  </si>
  <si>
    <t>KM 3 VÍA MONTERÍA ‐ PLANETA RICA CENTRO LOGÍSTICO E INDUSTRIAL SAN JERÓNIMO BG 22 CL B EXTRACTORA SAN FERNANDO</t>
  </si>
  <si>
    <t>CL 22 # 4 - 14 BRR CENTRO</t>
  </si>
  <si>
    <t>CL 16 # 6 - 57 LOS ABETOS</t>
  </si>
  <si>
    <t>CR 6 # 95 - 170 BRR MOCARÍ</t>
  </si>
  <si>
    <t>CL 29B # 28 - 05 EL CAMELLO</t>
  </si>
  <si>
    <t>CL 139 # 72A - 60 CS 20</t>
  </si>
  <si>
    <t>CL 105 # 19A - 74 APTO 505</t>
  </si>
  <si>
    <t>CL 163 # 72 - 29 CS 108</t>
  </si>
  <si>
    <t>CL 8 # 37 - 09 OF 221</t>
  </si>
  <si>
    <t>CR 10 # 4 - 23 OF 209</t>
  </si>
  <si>
    <t>CL 100 # 8A 37 TO A OF 401</t>
  </si>
  <si>
    <t>CL 86 # 10 - 88 OF 801</t>
  </si>
  <si>
    <t>CL 147 # 58C - 80 ED CARRA APTO 902</t>
  </si>
  <si>
    <t>CL 6 # 5 - 81 BRR CENTRO</t>
  </si>
  <si>
    <t>CR 55A # 134A - 45 APTO 503 T2</t>
  </si>
  <si>
    <t>CR 7 # 6 - 34 OF 1</t>
  </si>
  <si>
    <t>CR 7 # 11 0F 60 KM 15 VÍA NEIVA - FORTALECILLAS</t>
  </si>
  <si>
    <t>CL 26 SUR - 43A - 41 APTO 936</t>
  </si>
  <si>
    <t>CR 49C # 102 - 107 CA 8</t>
  </si>
  <si>
    <t>CR 14A - CL 11 ESQUINA</t>
  </si>
  <si>
    <t>CR 18C # 118 - 96 OF 102</t>
  </si>
  <si>
    <t>CONJUNTO LA FLORIDA CA 66</t>
  </si>
  <si>
    <t>CR 7 # 90 - 33 APTO 602</t>
  </si>
  <si>
    <t>CONJUNTO ALTAGRACIA CA G5</t>
  </si>
  <si>
    <t>CL 26C # 38 - 26 7 DE AGOSTO</t>
  </si>
  <si>
    <t>CL 37 # 40 - 38 BRR BARZAL</t>
  </si>
  <si>
    <t>CENTRO CL SANTOS DE PIEDRA # 34 - 47 JOYERÍA MILENIO</t>
  </si>
  <si>
    <t>CL 15 # 47 - 15 CA 7</t>
  </si>
  <si>
    <t>ES 14 - 71 MZ B CA 114</t>
  </si>
  <si>
    <t>CR 15 # 119 - 11 OF 502</t>
  </si>
  <si>
    <t>CR 43 KM 7 VÍA ACACÍAS</t>
  </si>
  <si>
    <t>CL 175 # 68 - 25 CA 5</t>
  </si>
  <si>
    <t>CL 113 # 18 - 90 APTO 306 CR ALFEREZ RESERVADO</t>
  </si>
  <si>
    <t>CR 22 # 5B - 114 PARQUE COMERCIAL</t>
  </si>
  <si>
    <t>CR 19A - 79 - 18 OF 401</t>
  </si>
  <si>
    <t>CR 30 41A 27 BR LA GRAMA VILLAVICENCIO META</t>
  </si>
  <si>
    <t>COLINA CAMPESTRE APTO 3 - 801</t>
  </si>
  <si>
    <t>CR 8A # 9 - 84 CL DE EMBUDO BRR MILANÉS</t>
  </si>
  <si>
    <t>AV 10 # 46 - 46 - MZ E CA 5A</t>
  </si>
  <si>
    <t>CL 6 # 6 - 33 BRR LATINO</t>
  </si>
  <si>
    <t xml:space="preserve">CL 55 # 0 - 35 CA 19 </t>
  </si>
  <si>
    <t>CL 17N - AV 18E - AV DEL RIO URB NIZA</t>
  </si>
  <si>
    <t>CR 22 # 16 - 04 CA 91</t>
  </si>
  <si>
    <t>CL 12 # 3 - 45 OF 304</t>
  </si>
  <si>
    <t>CL 43 # 35 -44 ED BELVENTO APTO 1601</t>
  </si>
  <si>
    <t>KM 4 AUTOP FLORIDA - PIEDECUESTA CONTIGUO AL SEMINARIO CABLANCA</t>
  </si>
  <si>
    <t>CL 19 # 7 - 79 LA ESPERANZA</t>
  </si>
  <si>
    <t>CR 36 # 37 - 109 LOS PINOS</t>
  </si>
  <si>
    <t>CL 204C # 40 - 219 BRR ANDES</t>
  </si>
  <si>
    <t>CR 4 # 7 - 94 BRR CENTRO RESIDENCIAL MINERVA</t>
  </si>
  <si>
    <t>AV CR 80 # 7D - 05 CA: 175</t>
  </si>
  <si>
    <t>CL 8 # 42 - 73 OF 402</t>
  </si>
  <si>
    <t>CL 71 # 29 - 07 BRR FLORESTA</t>
  </si>
  <si>
    <t>CR 24 # 54 - 41 ED PORTOBELLO 1103</t>
  </si>
  <si>
    <t>CR 10 # 20 - 145 APTO 102</t>
  </si>
  <si>
    <t>CL 53 # 23 - 51 APTO 1201 TO B</t>
  </si>
  <si>
    <t>VEREDA LOS MONOS KM 17</t>
  </si>
  <si>
    <t>CL 37 DG 15 PI 3 LC C30</t>
  </si>
  <si>
    <t>CR 27#28 SUR-23 APTO102 EDSEPIA</t>
  </si>
  <si>
    <t>CR 59 # 96 - 122 APTO 3A BARRANQUILLA</t>
  </si>
  <si>
    <t>CL 32 # 6B - 73 AV ARGELIA SINCELEJO - SUCRE</t>
  </si>
  <si>
    <t>CR 30 # 23D - 75 APTO 204 ED VERO SINCELEJO</t>
  </si>
  <si>
    <t>CL 32 49B 06  SINCELEJO SUCRE</t>
  </si>
  <si>
    <t>CR 12 # 10 - 46 CERETÉ - CÓRDOBA</t>
  </si>
  <si>
    <t>CL 1A # 16 - 300 BRR PUERTO BAJER</t>
  </si>
  <si>
    <t>CR 43A # 19 - 17 BLOCK CENTRO EMPRESARIAL</t>
  </si>
  <si>
    <t>CL 73 # 17 - 100 CA 56 CON J CERRO AZUL DEL VERGEL</t>
  </si>
  <si>
    <t>CR 7 # 14 - 26 IBAGUÉ TOLIMA</t>
  </si>
  <si>
    <t>CL 52B 4 39 APTO 402 BOGOTÁ CUNDINAMARCA</t>
  </si>
  <si>
    <t>AV 19 114 09 OF 505 BOGOTÁ CUNDINAMARCA</t>
  </si>
  <si>
    <t>CR 4 44 44 BR PIEDRA PINTADA IBAGUÉ TOLIMA</t>
  </si>
  <si>
    <t>CR 7 # 126 - 30 APTO 503 - 1</t>
  </si>
  <si>
    <t>CR 6 # 6 - 38 BR CENTRO</t>
  </si>
  <si>
    <t>CL 17 # 3N - 38 APTO 601 ED EL PORTICO TO 2 CARTAGO</t>
  </si>
  <si>
    <t>KM 30 VÍA ALCALÁ - PEREIRA</t>
  </si>
  <si>
    <t>CL 86 # 28 - 35 ED JARDINES DEL NOGAL T-4 - APTO 4041 AV SUR</t>
  </si>
  <si>
    <t>KM 1 VÍA LA PAILA - TULUÁ</t>
  </si>
  <si>
    <t>CR 4 # 11 - 90 OF 206</t>
  </si>
  <si>
    <t>CR 14A # 113 - 60 OF S-01</t>
  </si>
  <si>
    <t>CL 168 # 65 - 82 APTO403</t>
  </si>
  <si>
    <t>TV 16 SEC LA VICTORIA FCA LA COMUNIDAD</t>
  </si>
  <si>
    <t>CR 48 # 51 - 20 P2</t>
  </si>
  <si>
    <t>CR 4D # 36 ‐27 BRR CÁDIZ</t>
  </si>
  <si>
    <t>KM 15 VÍA CHIA - CAJICÁ CE OXUS OF 511</t>
  </si>
  <si>
    <t>TV 11 # 1 - 19</t>
  </si>
  <si>
    <t>CL 51 35 28 INT 100 OF 322</t>
  </si>
  <si>
    <t>TRANSV 38 # 71 - 18</t>
  </si>
  <si>
    <t>CLR 6 # 8 - 61</t>
  </si>
  <si>
    <t>CL 4 3A 15 - AP402</t>
  </si>
  <si>
    <t>CC PRIMAVERA URBANA OF 820</t>
  </si>
  <si>
    <t>CL 1 # 0 - 50 LA FLORIDA CA REAL</t>
  </si>
  <si>
    <t>CR 43A # 18 SUR 135 INT 821</t>
  </si>
  <si>
    <t xml:space="preserve">AV PRADILLA 900 ES CEEM CE CHIA OF 418A </t>
  </si>
  <si>
    <t>KM 2176 ECOPARQUE EMP NATURA TO 3 OF 452</t>
  </si>
  <si>
    <t>KM 25 VÍA OIBA-SOCORRO RINCÓN OIBANO</t>
  </si>
  <si>
    <t>CENTRO EMPRESARIAL LOGISTICO SAN JORGE - ANILLO VIAL - BG 16</t>
  </si>
  <si>
    <t>CR 5 # 4 - 108 B CENTRO</t>
  </si>
  <si>
    <t>TV 51B # 64B - 85</t>
  </si>
  <si>
    <t>COND LOS ANGELES CAF3</t>
  </si>
  <si>
    <t>CR 100 11 60 OF 709 T FARALLONES</t>
  </si>
  <si>
    <t>DG 99D # 105A - 21  BRR ORTIZ</t>
  </si>
  <si>
    <t>CR 53 # 45 - 26 BG 83</t>
  </si>
  <si>
    <t>AUTOP MEDELLÍN KM 18 PARQUE EMPRESARIAL LAS AMÉRICAS - BOD 3</t>
  </si>
  <si>
    <t>KM2176 ANILLO VÍAL ECOPARQUE NATURAL T 3 OF 452</t>
  </si>
  <si>
    <t>VEREDA RIO FRIO A VIAL GIRÓN KM 2 FCA EL CERRO</t>
  </si>
  <si>
    <t>URB MARÍA CAMILA N MZ G CS 15A</t>
  </si>
  <si>
    <t>TR 32A SUR #32D- 35 APTO 602</t>
  </si>
  <si>
    <t>CR 41A # 22 SUR - 87 APTO 912 COND ACANTO</t>
  </si>
  <si>
    <t>CR 8 # 45 - 35 P 9 - OF 916</t>
  </si>
  <si>
    <t>CR 7A # 135 - 78 T3 APTO 302</t>
  </si>
  <si>
    <t>CL 67 # 7 - 35 OF409 - TA</t>
  </si>
  <si>
    <t>CL 147 # 78 - 58 T 4 APTO 1313</t>
  </si>
  <si>
    <t>CL 5B # 25 - 46 - CONJ LOS CEREZOS C195</t>
  </si>
  <si>
    <t xml:space="preserve">MZ 142 CS 1B DON ALBERTO 7 </t>
  </si>
  <si>
    <t>CL 17C SUR # 44 - 61 AP 502</t>
  </si>
  <si>
    <t>CR 30 SUR # 4 - 30 COND REMANZOS DEL BOSQUE MZ 3 CS 13 BRR BOSQUES DE ROSA BLANCA</t>
  </si>
  <si>
    <t>KM 6 - CERRITOS CONDOMINIO MALABAR C 27</t>
  </si>
  <si>
    <t>HDA YERBABUENA - KM 21 VÍA MORELIA-ALCALÁ HDA MALABAR - KM 7 SALIDA 6 CA 3C</t>
  </si>
  <si>
    <t>CR 19 # 10N - 43 TRC APTO 705</t>
  </si>
  <si>
    <t>KM 6 - VÍA CERRITOS ENTR 6 HDA MALABAR CS2</t>
  </si>
  <si>
    <t>CR 12 # 200 - 105 CA 113 LA TOSCANA MEDITERRANIO</t>
  </si>
  <si>
    <t>CL 51 # 21 - 47 P1</t>
  </si>
  <si>
    <t>CL 158 # 18 - 54 TO1  APTO 1702</t>
  </si>
  <si>
    <t>CL 65 # 1 - 12 EDIF MARSELLA APTO 707 BRR CRESPO</t>
  </si>
  <si>
    <t>CL 14A # 2A - 04 EDF BANCOLOMBIA OF 411</t>
  </si>
  <si>
    <t>MZ E CS 5 VILLA CAROLINA</t>
  </si>
  <si>
    <t>CL 58N # 4N - 76 APTO 803 TA ED TORREMOLINOS</t>
  </si>
  <si>
    <t>(574)2859595</t>
  </si>
  <si>
    <t>2669172Ext.111</t>
  </si>
  <si>
    <t>8283549Ext.104</t>
  </si>
  <si>
    <t>2653111Ext.4292</t>
  </si>
  <si>
    <t>(4)3132626</t>
  </si>
  <si>
    <t>(091)4362035</t>
  </si>
  <si>
    <t>Fax:7894427</t>
  </si>
  <si>
    <t>3734001Ext.101</t>
  </si>
  <si>
    <t>6042301ext158</t>
  </si>
  <si>
    <t>0317469985ext102</t>
  </si>
  <si>
    <t>2885566ext104</t>
  </si>
  <si>
    <t>(1)3099730</t>
  </si>
  <si>
    <t>7470000Ext.1219</t>
  </si>
  <si>
    <t>(57)(7)5695033</t>
  </si>
  <si>
    <t>312-8190024</t>
  </si>
  <si>
    <t>6787870Ext.2159</t>
  </si>
  <si>
    <t>318-4167473</t>
  </si>
  <si>
    <t>313-4426059</t>
  </si>
  <si>
    <t>(4)2686325</t>
  </si>
  <si>
    <t>3106200Ext.2100</t>
  </si>
  <si>
    <t>313-7476754</t>
  </si>
  <si>
    <t>2856884Ext.103</t>
  </si>
  <si>
    <t>(601)6349569</t>
  </si>
  <si>
    <t>8796277Ext.107</t>
  </si>
  <si>
    <t>311251-3513</t>
  </si>
  <si>
    <t>6059355ext:1565-1538</t>
  </si>
  <si>
    <t>315-8644464</t>
  </si>
  <si>
    <t>3106202Ext.4512</t>
  </si>
  <si>
    <t>310-6258314</t>
  </si>
  <si>
    <t>320-5422094</t>
  </si>
  <si>
    <t>320250-3056</t>
  </si>
  <si>
    <t>317-4419436</t>
  </si>
  <si>
    <t>Ganaderialamanodedios@gmail.com</t>
  </si>
  <si>
    <t>Amoventas@hotmail.com</t>
  </si>
  <si>
    <t>lavilla@lavilla.net.co</t>
  </si>
  <si>
    <t>contacto@lavilla.net.co</t>
  </si>
  <si>
    <t>empresa_el_diviso</t>
  </si>
  <si>
    <t>3015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</si>
</sst>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color rgb="FF0D0D0D"/>
      <name val="Calibri"/>
      <family val="2"/>
      <scheme val="minor"/>
    </font>
    <font>
      <sz val="8"/>
      <color rgb="FF0D0D0D"/>
      <name val="Segoe UI"/>
      <family val="2"/>
    </font>
    <font>
      <sz val="8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49" fontId="3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0" xfId="1" applyNumberFormat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5" fillId="0" borderId="0" xfId="1" applyNumberFormat="1" applyFont="1" applyFill="1" applyAlignment="1">
      <alignment horizontal="left" vertical="center"/>
    </xf>
    <xf numFmtId="49" fontId="5" fillId="0" borderId="0" xfId="1" applyNumberFormat="1" applyFont="1" applyFill="1" applyBorder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Alignment="1">
      <alignment horizontal="left" vertical="center"/>
    </xf>
    <xf numFmtId="0" fontId="4" fillId="0" borderId="0" xfId="0" applyNumberFormat="1" applyFont="1"/>
    <xf numFmtId="49" fontId="4" fillId="0" borderId="0" xfId="0" applyNumberFormat="1" applyFont="1" applyFill="1"/>
  </cellXfs>
  <cellStyles count="2">
    <cellStyle name="Hipervínculo" xfId="1" builtinId="8"/>
    <cellStyle name="Normal" xfId="0" builtinId="0"/>
  </cellStyles>
  <dxfs count="56"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0" formatCode="@"/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585"/>
      <color rgb="FFD4ECBA"/>
      <color rgb="FF7EC234"/>
      <color rgb="FF6EA92D"/>
      <color rgb="FFFFE7E7"/>
      <color rgb="FFFF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4C2E17FD-F1A9-43CA-A54F-E83C0830DBBB}" autoFormatId="16" applyNumberFormats="0" applyBorderFormats="0" applyFontFormats="0" applyPatternFormats="0" applyAlignmentFormats="0" applyWidthHeightFormats="0">
  <queryTableRefresh nextId="16408" unboundColumnsRight="2">
    <queryTableFields count="31">
      <queryTableField id="15" name="codigoAsociado" tableColumnId="15"/>
      <queryTableField id="52" dataBound="0" tableColumnId="21"/>
      <queryTableField id="2" name="hacienda" tableColumnId="2"/>
      <queryTableField id="3" name="municipio" tableColumnId="3"/>
      <queryTableField id="4" name="departamento" tableColumnId="4"/>
      <queryTableField id="25" dataBound="0" tableColumnId="25"/>
      <queryTableField id="26" dataBound="0" tableColumnId="26"/>
      <queryTableField id="27" dataBound="0" tableColumnId="27"/>
      <queryTableField id="34" dataBound="0" tableColumnId="33"/>
      <queryTableField id="33" dataBound="0" tableColumnId="32"/>
      <queryTableField id="32" dataBound="0" tableColumnId="31"/>
      <queryTableField id="5" name="tipoGanado" tableColumnId="5"/>
      <queryTableField id="6" name="direccion" tableColumnId="6"/>
      <queryTableField id="7" name="ciudadDireccion" tableColumnId="7"/>
      <queryTableField id="8" name="departamentoDireccion" tableColumnId="8"/>
      <queryTableField id="9" name="telefono1" tableColumnId="9"/>
      <queryTableField id="10" name="telefono2" tableColumnId="10"/>
      <queryTableField id="23" dataBound="0" tableColumnId="23"/>
      <queryTableField id="22" dataBound="0" tableColumnId="22"/>
      <queryTableField id="24" dataBound="0" tableColumnId="24"/>
      <queryTableField id="39" dataBound="0" tableColumnId="16"/>
      <queryTableField id="11" name="email1" tableColumnId="11"/>
      <queryTableField id="12" name="email2" tableColumnId="12"/>
      <queryTableField id="13" name="redesSociales" tableColumnId="13"/>
      <queryTableField id="41" dataBound="0" tableColumnId="18"/>
      <queryTableField id="36" dataBound="0" tableColumnId="35"/>
      <queryTableField id="37" dataBound="0" tableColumnId="36"/>
      <queryTableField id="47" dataBound="0" tableColumnId="19"/>
      <queryTableField id="14" name="sitioWeb" tableColumnId="14"/>
      <queryTableField id="40" dataBound="0" tableColumnId="17"/>
      <queryTableField id="48" dataBound="0" tableColumnId="20"/>
    </queryTableFields>
    <queryTableDeletedFields count="7">
      <deletedField name="Column1"/>
      <deletedField name="_1"/>
      <deletedField name="_2"/>
      <deletedField name="_3"/>
      <deletedField name="_4"/>
      <deletedField name="_5"/>
      <deletedField name="nombr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52D83D-BD3C-4626-8BC2-F4B0611462FA}" name="CriadoresDirectorio" displayName="CriadoresDirectorio" ref="A1:AE1048576" tableType="queryTable" totalsRowShown="0" headerRowDxfId="32" dataDxfId="31">
  <sortState xmlns:xlrd2="http://schemas.microsoft.com/office/spreadsheetml/2017/richdata2" ref="A2:AE117">
    <sortCondition ref="E11:E117"/>
  </sortState>
  <tableColumns count="31">
    <tableColumn id="15" xr3:uid="{F96F9974-CDB4-44A4-B80E-AE2A858BD1AE}" uniqueName="15" name="codigoAsociado" queryTableFieldId="15" dataDxfId="30"/>
    <tableColumn id="21" xr3:uid="{F3EACF8C-83F6-4A9C-8D04-2E442F207A14}" uniqueName="21" name="nombre" queryTableFieldId="52" dataDxfId="29"/>
    <tableColumn id="2" xr3:uid="{ADF3C9A6-146F-4FC1-92AB-44D1F4641E2E}" uniqueName="2" name="hacienda1" queryTableFieldId="2" dataDxfId="28"/>
    <tableColumn id="3" xr3:uid="{0D454202-FF97-4322-BB04-A1A71074369B}" uniqueName="3" name="municipio1" queryTableFieldId="3" dataDxfId="27"/>
    <tableColumn id="4" xr3:uid="{D389E674-1653-4567-8A80-17EAB436B574}" uniqueName="4" name="departamento1" queryTableFieldId="4" dataDxfId="26"/>
    <tableColumn id="25" xr3:uid="{43B833F8-3AB5-450A-811E-2D2C745E2F13}" uniqueName="25" name="hacienda2" queryTableFieldId="25" dataDxfId="25"/>
    <tableColumn id="26" xr3:uid="{9E544313-2352-40F0-876C-393E8EEB48B5}" uniqueName="26" name="municipio2" queryTableFieldId="26" dataDxfId="24"/>
    <tableColumn id="27" xr3:uid="{8F5D3A26-8292-4927-8F8B-75D2CFFA01A0}" uniqueName="27" name="departamento2" queryTableFieldId="27" dataDxfId="23"/>
    <tableColumn id="33" xr3:uid="{8077A439-7E95-4907-9F18-A02F3DB96858}" uniqueName="33" name="hacienda3" queryTableFieldId="34" dataDxfId="22"/>
    <tableColumn id="32" xr3:uid="{95EECC2F-F8D1-40A1-822B-F15B12ABB504}" uniqueName="32" name="municipio3" queryTableFieldId="33" dataDxfId="21"/>
    <tableColumn id="31" xr3:uid="{073E17F4-7984-4E05-AE77-C71D14221253}" uniqueName="31" name="departamento3" queryTableFieldId="32" dataDxfId="20"/>
    <tableColumn id="5" xr3:uid="{8ADC5423-029F-453F-8E16-28D2445ADB96}" uniqueName="5" name="tipoGanado" queryTableFieldId="5" dataDxfId="19"/>
    <tableColumn id="6" xr3:uid="{90180301-62FC-4CDA-9B86-AA7BF9587C4B}" uniqueName="6" name="direccion" queryTableFieldId="6" dataDxfId="18"/>
    <tableColumn id="7" xr3:uid="{EAE403A3-6435-48BA-8F7A-4B358BBD3DA5}" uniqueName="7" name="ciudadDireccion" queryTableFieldId="7" dataDxfId="17"/>
    <tableColumn id="8" xr3:uid="{873D505D-5F4D-4167-BD5D-EC47682E3D3F}" uniqueName="8" name="departamentoDireccion" queryTableFieldId="8" dataDxfId="16"/>
    <tableColumn id="9" xr3:uid="{0C613AA6-2376-48D1-9D4F-1235D644BCD1}" uniqueName="9" name="telefono1" queryTableFieldId="9" dataDxfId="15"/>
    <tableColumn id="10" xr3:uid="{7826D8C1-5EE2-40B6-82DD-1218DD19C1EE}" uniqueName="10" name="telefono2" queryTableFieldId="10" dataDxfId="14"/>
    <tableColumn id="23" xr3:uid="{EFA7E4D3-DB48-485A-98F8-BD0DAB578242}" uniqueName="23" name="telefono3" queryTableFieldId="23" dataDxfId="13"/>
    <tableColumn id="22" xr3:uid="{A021A841-C778-4C90-8455-DAA5D3FDF5C9}" uniqueName="22" name="telefono4" queryTableFieldId="22" dataDxfId="12"/>
    <tableColumn id="24" xr3:uid="{3C1526FC-2F4C-4DB4-9C92-ABB7C122AFE8}" uniqueName="24" name="telefono5" queryTableFieldId="24" dataDxfId="11"/>
    <tableColumn id="16" xr3:uid="{9BE9F84D-7155-4F1E-8FB5-6FE20E08E66E}" uniqueName="16" name="telefono6" queryTableFieldId="39" dataDxfId="10"/>
    <tableColumn id="11" xr3:uid="{3D3BB81B-DF24-495A-95D2-D406C98BF51A}" uniqueName="11" name="email1" queryTableFieldId="11" dataDxfId="9"/>
    <tableColumn id="12" xr3:uid="{C2687D8C-BC6F-4F22-8E19-E46EAA9B1323}" uniqueName="12" name="email2" queryTableFieldId="12" dataDxfId="8"/>
    <tableColumn id="13" xr3:uid="{A45BFB4B-EB7C-4173-8F9A-75BD4540D529}" uniqueName="13" name="instagram" queryTableFieldId="13" dataDxfId="7"/>
    <tableColumn id="18" xr3:uid="{7A237364-E5B9-4376-B585-5B94988E4225}" uniqueName="18" name="facebook" queryTableFieldId="41" dataDxfId="6"/>
    <tableColumn id="35" xr3:uid="{6ED1F4C3-EC61-4BDF-9158-820777160356}" uniqueName="35" name="whatsapp1" queryTableFieldId="36" dataDxfId="5"/>
    <tableColumn id="36" xr3:uid="{245A3F17-A407-4444-AE84-20D31BC05FEB}" uniqueName="36" name="whatsapp2" queryTableFieldId="37" dataDxfId="4"/>
    <tableColumn id="19" xr3:uid="{4BE0A106-284D-4F49-BE6B-0319CF96BA3D}" uniqueName="19" name="tiktok" queryTableFieldId="47" dataDxfId="3"/>
    <tableColumn id="14" xr3:uid="{5E7B1910-DC0C-44B7-BC23-8755FE6F614A}" uniqueName="14" name="sitioWeb" queryTableFieldId="14" dataDxfId="2"/>
    <tableColumn id="17" xr3:uid="{3B2A4737-B88F-4CBE-9B54-3893A37C5BAE}" uniqueName="17" name="representanteLegal" queryTableFieldId="40" dataDxfId="1"/>
    <tableColumn id="20" xr3:uid="{AB03E730-96A6-4E6E-AFB7-ADECC9589146}" uniqueName="20" name="campoAdicional1" queryTableFieldId="48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amiravila27@hotmail.com" TargetMode="External"/><Relationship Id="rId18" Type="http://schemas.openxmlformats.org/officeDocument/2006/relationships/hyperlink" Target="mailto:jmillos51@hotmail.com" TargetMode="External"/><Relationship Id="rId26" Type="http://schemas.openxmlformats.org/officeDocument/2006/relationships/hyperlink" Target="mailto:lamaravilladarien@gmail.com" TargetMode="External"/><Relationship Id="rId39" Type="http://schemas.openxmlformats.org/officeDocument/2006/relationships/hyperlink" Target="mailto:ospebe68@hotmail.com" TargetMode="External"/><Relationship Id="rId21" Type="http://schemas.openxmlformats.org/officeDocument/2006/relationships/hyperlink" Target="mailto:emailrealista@real.com" TargetMode="External"/><Relationship Id="rId34" Type="http://schemas.openxmlformats.org/officeDocument/2006/relationships/hyperlink" Target="mailto:viizsas4@gmail.com" TargetMode="External"/><Relationship Id="rId42" Type="http://schemas.openxmlformats.org/officeDocument/2006/relationships/hyperlink" Target="mailto:earp71@hotmail.com" TargetMode="External"/><Relationship Id="rId47" Type="http://schemas.openxmlformats.org/officeDocument/2006/relationships/hyperlink" Target="mailto:carlosvalenciatovar18@gmail.com" TargetMode="External"/><Relationship Id="rId50" Type="http://schemas.openxmlformats.org/officeDocument/2006/relationships/hyperlink" Target="http://www.brahmanabastecedora.com/" TargetMode="External"/><Relationship Id="rId55" Type="http://schemas.openxmlformats.org/officeDocument/2006/relationships/hyperlink" Target="mailto:gerencia@codis.com.co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mailto:jorgerangel11@hotmail.com" TargetMode="External"/><Relationship Id="rId2" Type="http://schemas.openxmlformats.org/officeDocument/2006/relationships/hyperlink" Target="mailto:lavilla@lavilla.net.co" TargetMode="External"/><Relationship Id="rId16" Type="http://schemas.openxmlformats.org/officeDocument/2006/relationships/hyperlink" Target="mailto:jbossioa@gmail.com" TargetMode="External"/><Relationship Id="rId29" Type="http://schemas.openxmlformats.org/officeDocument/2006/relationships/hyperlink" Target="http://www.eozbuenosaires.com/" TargetMode="External"/><Relationship Id="rId11" Type="http://schemas.openxmlformats.org/officeDocument/2006/relationships/hyperlink" Target="mailto:jairosierra2004@gmail.com" TargetMode="External"/><Relationship Id="rId24" Type="http://schemas.openxmlformats.org/officeDocument/2006/relationships/hyperlink" Target="http://www.ganaderiariogrande.com/" TargetMode="External"/><Relationship Id="rId32" Type="http://schemas.openxmlformats.org/officeDocument/2006/relationships/hyperlink" Target="http://www.amayacia.com/" TargetMode="External"/><Relationship Id="rId37" Type="http://schemas.openxmlformats.org/officeDocument/2006/relationships/hyperlink" Target="mailto:principal@openmarket.com.co" TargetMode="External"/><Relationship Id="rId40" Type="http://schemas.openxmlformats.org/officeDocument/2006/relationships/hyperlink" Target="http://www.operadora.com.co/" TargetMode="External"/><Relationship Id="rId45" Type="http://schemas.openxmlformats.org/officeDocument/2006/relationships/hyperlink" Target="mailto:carsalas9@hotmail.com" TargetMode="External"/><Relationship Id="rId53" Type="http://schemas.openxmlformats.org/officeDocument/2006/relationships/hyperlink" Target="mailto:c.cd.agricultura@hotmail.com" TargetMode="External"/><Relationship Id="rId58" Type="http://schemas.openxmlformats.org/officeDocument/2006/relationships/hyperlink" Target="mailto:ls@luisamuelmartinez.com" TargetMode="External"/><Relationship Id="rId5" Type="http://schemas.openxmlformats.org/officeDocument/2006/relationships/hyperlink" Target="mailto:Ganaderialamanodedios@gmail.com" TargetMode="External"/><Relationship Id="rId61" Type="http://schemas.openxmlformats.org/officeDocument/2006/relationships/hyperlink" Target="mailto:avalderrama@rgrande.co" TargetMode="External"/><Relationship Id="rId19" Type="http://schemas.openxmlformats.org/officeDocument/2006/relationships/hyperlink" Target="https://www.sitiowebreal.com/" TargetMode="External"/><Relationship Id="rId14" Type="http://schemas.openxmlformats.org/officeDocument/2006/relationships/hyperlink" Target="mailto:infgenaranjo@gmail.com" TargetMode="External"/><Relationship Id="rId22" Type="http://schemas.openxmlformats.org/officeDocument/2006/relationships/hyperlink" Target="http://www.hatocebu.com/" TargetMode="External"/><Relationship Id="rId27" Type="http://schemas.openxmlformats.org/officeDocument/2006/relationships/hyperlink" Target="mailto:agropecuaria_elrocio@hotmail.com" TargetMode="External"/><Relationship Id="rId30" Type="http://schemas.openxmlformats.org/officeDocument/2006/relationships/hyperlink" Target="mailto:drplia@yahoo.com" TargetMode="External"/><Relationship Id="rId35" Type="http://schemas.openxmlformats.org/officeDocument/2006/relationships/hyperlink" Target="mailto:agronegocios.agrovet@gmail.com" TargetMode="External"/><Relationship Id="rId43" Type="http://schemas.openxmlformats.org/officeDocument/2006/relationships/hyperlink" Target="http://www.comegan.com/" TargetMode="External"/><Relationship Id="rId48" Type="http://schemas.openxmlformats.org/officeDocument/2006/relationships/hyperlink" Target="http://www.ganaderiariogrande.com/" TargetMode="External"/><Relationship Id="rId56" Type="http://schemas.openxmlformats.org/officeDocument/2006/relationships/hyperlink" Target="mailto:carmelo.hadechine@gmail.com" TargetMode="External"/><Relationship Id="rId64" Type="http://schemas.openxmlformats.org/officeDocument/2006/relationships/table" Target="../tables/table1.xml"/><Relationship Id="rId8" Type="http://schemas.openxmlformats.org/officeDocument/2006/relationships/hyperlink" Target="mailto:criadero.santaanasindhi23@gmail.com" TargetMode="External"/><Relationship Id="rId51" Type="http://schemas.openxmlformats.org/officeDocument/2006/relationships/hyperlink" Target="http://www.garciaabajo.com/" TargetMode="External"/><Relationship Id="rId3" Type="http://schemas.openxmlformats.org/officeDocument/2006/relationships/hyperlink" Target="mailto:Amoventas@hotmail.com" TargetMode="External"/><Relationship Id="rId12" Type="http://schemas.openxmlformats.org/officeDocument/2006/relationships/hyperlink" Target="mailto:antoniojb1987@gmail.com" TargetMode="External"/><Relationship Id="rId17" Type="http://schemas.openxmlformats.org/officeDocument/2006/relationships/hyperlink" Target="mailto:puchelen@gmail.com" TargetMode="External"/><Relationship Id="rId25" Type="http://schemas.openxmlformats.org/officeDocument/2006/relationships/hyperlink" Target="mailto:admon@hsj.com.co" TargetMode="External"/><Relationship Id="rId33" Type="http://schemas.openxmlformats.org/officeDocument/2006/relationships/hyperlink" Target="http://www.amayacia.com/" TargetMode="External"/><Relationship Id="rId38" Type="http://schemas.openxmlformats.org/officeDocument/2006/relationships/hyperlink" Target="http://www.openmarket.com.co/" TargetMode="External"/><Relationship Id="rId46" Type="http://schemas.openxmlformats.org/officeDocument/2006/relationships/hyperlink" Target="mailto:lu_ehrhardt@yahoo.com" TargetMode="External"/><Relationship Id="rId59" Type="http://schemas.openxmlformats.org/officeDocument/2006/relationships/hyperlink" Target="mailto:invanemo@hotmail.com" TargetMode="External"/><Relationship Id="rId20" Type="http://schemas.openxmlformats.org/officeDocument/2006/relationships/hyperlink" Target="mailto:emailrealista2@real.com" TargetMode="External"/><Relationship Id="rId41" Type="http://schemas.openxmlformats.org/officeDocument/2006/relationships/hyperlink" Target="mailto:juandagp@hotmail.com" TargetMode="External"/><Relationship Id="rId54" Type="http://schemas.openxmlformats.org/officeDocument/2006/relationships/hyperlink" Target="https://www.komercotc.com/" TargetMode="External"/><Relationship Id="rId62" Type="http://schemas.openxmlformats.org/officeDocument/2006/relationships/hyperlink" Target="mailto:agrotin@une.net.co" TargetMode="External"/><Relationship Id="rId1" Type="http://schemas.openxmlformats.org/officeDocument/2006/relationships/hyperlink" Target="mailto:contacto@lavilla.net.co" TargetMode="External"/><Relationship Id="rId6" Type="http://schemas.openxmlformats.org/officeDocument/2006/relationships/hyperlink" Target="mailto:gterardo.aranda@hotmail.com" TargetMode="External"/><Relationship Id="rId15" Type="http://schemas.openxmlformats.org/officeDocument/2006/relationships/hyperlink" Target="mailto:jairolmercado@yahoo.com" TargetMode="External"/><Relationship Id="rId23" Type="http://schemas.openxmlformats.org/officeDocument/2006/relationships/hyperlink" Target="https://www.g3biotecnologia.com/" TargetMode="External"/><Relationship Id="rId28" Type="http://schemas.openxmlformats.org/officeDocument/2006/relationships/hyperlink" Target="http://www.ladinastiasb.com/" TargetMode="External"/><Relationship Id="rId36" Type="http://schemas.openxmlformats.org/officeDocument/2006/relationships/hyperlink" Target="mailto:info@ciandinor.com" TargetMode="External"/><Relationship Id="rId49" Type="http://schemas.openxmlformats.org/officeDocument/2006/relationships/hyperlink" Target="mailto:embriotecno@gmail.com" TargetMode="External"/><Relationship Id="rId57" Type="http://schemas.openxmlformats.org/officeDocument/2006/relationships/hyperlink" Target="mailto:rafaelecs@hotmail.com" TargetMode="External"/><Relationship Id="rId10" Type="http://schemas.openxmlformats.org/officeDocument/2006/relationships/hyperlink" Target="mailto:serviagrodelcampo@gmail.com" TargetMode="External"/><Relationship Id="rId31" Type="http://schemas.openxmlformats.org/officeDocument/2006/relationships/hyperlink" Target="mailto:enriquepuyana1@yahoo.com" TargetMode="External"/><Relationship Id="rId44" Type="http://schemas.openxmlformats.org/officeDocument/2006/relationships/hyperlink" Target="mailto:linafpuerta@hotmail.com" TargetMode="External"/><Relationship Id="rId52" Type="http://schemas.openxmlformats.org/officeDocument/2006/relationships/hyperlink" Target="mailto:payara57@yahoo.es" TargetMode="External"/><Relationship Id="rId60" Type="http://schemas.openxmlformats.org/officeDocument/2006/relationships/hyperlink" Target="mailto:chalo.1000@hotmail.com" TargetMode="External"/><Relationship Id="rId4" Type="http://schemas.openxmlformats.org/officeDocument/2006/relationships/hyperlink" Target="mailto:ofirogger@gmail.com" TargetMode="External"/><Relationship Id="rId9" Type="http://schemas.openxmlformats.org/officeDocument/2006/relationships/hyperlink" Target="mailto:valenduranru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2D474-A381-4DC7-9B2B-5BF495173D4B}">
  <sheetPr codeName="Hoja1"/>
  <dimension ref="A1:AE668"/>
  <sheetViews>
    <sheetView zoomScaleNormal="100" workbookViewId="0">
      <pane ySplit="1" topLeftCell="A2" activePane="bottomLeft" state="frozen"/>
      <selection pane="bottomLeft" sqref="A1:XFD1048576"/>
    </sheetView>
  </sheetViews>
  <sheetFormatPr baseColWidth="10" defaultRowHeight="15" customHeight="1" x14ac:dyDescent="0.25"/>
  <cols>
    <col min="1" max="1" width="11.42578125" style="5"/>
    <col min="2" max="2" width="11.42578125" style="2"/>
    <col min="3" max="3" width="37.28515625" style="5" customWidth="1"/>
    <col min="4" max="4" width="21.7109375" style="5" bestFit="1" customWidth="1"/>
    <col min="5" max="5" width="14.140625" style="5" bestFit="1" customWidth="1"/>
    <col min="6" max="6" width="15.28515625" style="5" bestFit="1" customWidth="1"/>
    <col min="7" max="7" width="12.28515625" style="5" bestFit="1" customWidth="1"/>
    <col min="8" max="8" width="14.7109375" style="5" bestFit="1" customWidth="1"/>
    <col min="9" max="9" width="11.42578125" style="5"/>
    <col min="10" max="10" width="10.85546875" style="5" bestFit="1" customWidth="1"/>
    <col min="11" max="11" width="14.7109375" style="5" bestFit="1" customWidth="1"/>
    <col min="12" max="12" width="27.140625" style="5" bestFit="1" customWidth="1"/>
    <col min="13" max="13" width="54.5703125" style="5" bestFit="1" customWidth="1"/>
    <col min="14" max="14" width="33.140625" style="5" bestFit="1" customWidth="1"/>
    <col min="15" max="15" width="27.7109375" style="5" bestFit="1" customWidth="1"/>
    <col min="16" max="17" width="12" style="5" bestFit="1" customWidth="1"/>
    <col min="18" max="18" width="12" style="5" customWidth="1"/>
    <col min="19" max="19" width="13.85546875" style="5" bestFit="1" customWidth="1"/>
    <col min="20" max="21" width="11.85546875" style="5" bestFit="1" customWidth="1"/>
    <col min="22" max="22" width="19.28515625" style="5" customWidth="1"/>
    <col min="23" max="23" width="24.42578125" style="5" customWidth="1"/>
    <col min="24" max="24" width="20.7109375" style="5" bestFit="1" customWidth="1"/>
    <col min="25" max="25" width="9.140625" style="5" bestFit="1" customWidth="1"/>
    <col min="26" max="26" width="11" style="5" bestFit="1" customWidth="1"/>
    <col min="27" max="27" width="13" style="5" bestFit="1" customWidth="1"/>
    <col min="28" max="16384" width="11.42578125" style="5"/>
  </cols>
  <sheetData>
    <row r="1" spans="1:31" s="11" customFormat="1" ht="15" customHeight="1" x14ac:dyDescent="0.25">
      <c r="A1" s="1" t="s">
        <v>10</v>
      </c>
      <c r="B1" s="1" t="s">
        <v>0</v>
      </c>
      <c r="C1" s="1" t="s">
        <v>429</v>
      </c>
      <c r="D1" s="1" t="s">
        <v>428</v>
      </c>
      <c r="E1" s="1" t="s">
        <v>427</v>
      </c>
      <c r="F1" s="1" t="s">
        <v>423</v>
      </c>
      <c r="G1" s="1" t="s">
        <v>424</v>
      </c>
      <c r="H1" s="1" t="s">
        <v>426</v>
      </c>
      <c r="I1" s="1" t="s">
        <v>435</v>
      </c>
      <c r="J1" s="1" t="s">
        <v>458</v>
      </c>
      <c r="K1" s="1" t="s">
        <v>425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362</v>
      </c>
      <c r="S1" s="1" t="s">
        <v>363</v>
      </c>
      <c r="T1" s="1" t="s">
        <v>396</v>
      </c>
      <c r="U1" s="1" t="s">
        <v>834</v>
      </c>
      <c r="V1" s="1" t="s">
        <v>7</v>
      </c>
      <c r="W1" s="1" t="s">
        <v>8</v>
      </c>
      <c r="X1" s="1" t="s">
        <v>404</v>
      </c>
      <c r="Y1" s="1" t="s">
        <v>1097</v>
      </c>
      <c r="Z1" s="1" t="s">
        <v>685</v>
      </c>
      <c r="AA1" s="1" t="s">
        <v>686</v>
      </c>
      <c r="AB1" s="1" t="s">
        <v>3059</v>
      </c>
      <c r="AC1" s="1" t="s">
        <v>9</v>
      </c>
      <c r="AD1" s="1" t="s">
        <v>856</v>
      </c>
      <c r="AE1" s="1" t="s">
        <v>3056</v>
      </c>
    </row>
    <row r="2" spans="1:31" ht="15" customHeight="1" x14ac:dyDescent="0.25">
      <c r="A2" s="2">
        <v>1964</v>
      </c>
      <c r="B2" s="2" t="s">
        <v>357</v>
      </c>
      <c r="C2" s="2" t="s">
        <v>519</v>
      </c>
      <c r="D2" s="2" t="s">
        <v>11</v>
      </c>
      <c r="E2" s="2" t="s">
        <v>12</v>
      </c>
      <c r="F2" s="2"/>
      <c r="G2" s="2"/>
      <c r="H2" s="2"/>
      <c r="I2" s="2"/>
      <c r="J2" s="2"/>
      <c r="K2" s="2"/>
      <c r="L2" s="2" t="s">
        <v>358</v>
      </c>
      <c r="M2" s="2" t="s">
        <v>3150</v>
      </c>
      <c r="N2" s="2" t="s">
        <v>359</v>
      </c>
      <c r="O2" s="2" t="s">
        <v>360</v>
      </c>
      <c r="P2" s="2">
        <v>3170844</v>
      </c>
      <c r="Q2" s="2">
        <v>3122882460</v>
      </c>
      <c r="R2" s="2"/>
      <c r="S2" s="2"/>
      <c r="T2" s="2"/>
      <c r="U2" s="2"/>
      <c r="V2" s="2" t="s">
        <v>14</v>
      </c>
      <c r="W2" s="2"/>
      <c r="X2" s="2" t="s">
        <v>13</v>
      </c>
      <c r="Y2" s="2"/>
      <c r="Z2" s="2"/>
      <c r="AA2" s="2"/>
      <c r="AB2" s="2"/>
      <c r="AC2" s="2" t="s">
        <v>13</v>
      </c>
      <c r="AD2" s="2"/>
      <c r="AE2" s="2"/>
    </row>
    <row r="3" spans="1:31" ht="15" customHeight="1" x14ac:dyDescent="0.25">
      <c r="A3" s="2" t="s">
        <v>19</v>
      </c>
      <c r="B3" s="2" t="s">
        <v>15</v>
      </c>
      <c r="C3" s="2" t="s">
        <v>2672</v>
      </c>
      <c r="D3" s="2" t="s">
        <v>16</v>
      </c>
      <c r="E3" s="2" t="s">
        <v>12</v>
      </c>
      <c r="F3" s="2"/>
      <c r="G3" s="2"/>
      <c r="H3" s="2"/>
      <c r="I3" s="2"/>
      <c r="J3" s="2"/>
      <c r="K3" s="2"/>
      <c r="L3" s="2"/>
      <c r="M3" s="2" t="s">
        <v>3341</v>
      </c>
      <c r="N3" s="2" t="s">
        <v>359</v>
      </c>
      <c r="O3" s="2" t="s">
        <v>360</v>
      </c>
      <c r="P3" s="2" t="s">
        <v>17</v>
      </c>
      <c r="Q3" s="2"/>
      <c r="R3" s="2"/>
      <c r="S3" s="2"/>
      <c r="T3" s="2"/>
      <c r="U3" s="2"/>
      <c r="V3" s="2" t="s">
        <v>18</v>
      </c>
      <c r="W3" s="2"/>
      <c r="X3" s="2" t="s">
        <v>13</v>
      </c>
      <c r="Y3" s="2"/>
      <c r="Z3" s="2"/>
      <c r="AA3" s="2"/>
      <c r="AB3" s="2"/>
      <c r="AC3" s="2" t="s">
        <v>13</v>
      </c>
      <c r="AD3" s="2"/>
      <c r="AE3" s="2"/>
    </row>
    <row r="4" spans="1:31" ht="15" customHeight="1" x14ac:dyDescent="0.25">
      <c r="A4" s="2" t="s">
        <v>25</v>
      </c>
      <c r="B4" s="2" t="s">
        <v>20</v>
      </c>
      <c r="C4" s="2" t="s">
        <v>520</v>
      </c>
      <c r="D4" s="2" t="s">
        <v>21</v>
      </c>
      <c r="E4" s="2" t="s">
        <v>12</v>
      </c>
      <c r="F4" s="2"/>
      <c r="G4" s="2"/>
      <c r="H4" s="2"/>
      <c r="I4" s="2"/>
      <c r="J4" s="2"/>
      <c r="K4" s="2"/>
      <c r="L4" s="2" t="s">
        <v>13</v>
      </c>
      <c r="M4" s="2" t="s">
        <v>3342</v>
      </c>
      <c r="N4" s="2" t="s">
        <v>21</v>
      </c>
      <c r="O4" s="2" t="s">
        <v>360</v>
      </c>
      <c r="P4" s="2" t="s">
        <v>22</v>
      </c>
      <c r="Q4" s="2" t="s">
        <v>13</v>
      </c>
      <c r="R4" s="2"/>
      <c r="S4" s="2"/>
      <c r="T4" s="2"/>
      <c r="U4" s="2"/>
      <c r="V4" s="2" t="s">
        <v>23</v>
      </c>
      <c r="W4" s="2" t="s">
        <v>24</v>
      </c>
      <c r="X4" s="2" t="s">
        <v>3035</v>
      </c>
      <c r="Y4" s="2"/>
      <c r="Z4" s="2"/>
      <c r="AA4" s="2"/>
      <c r="AB4" s="2"/>
      <c r="AC4" s="2" t="s">
        <v>13</v>
      </c>
      <c r="AD4" s="2"/>
      <c r="AE4" s="2"/>
    </row>
    <row r="5" spans="1:31" ht="15" customHeight="1" x14ac:dyDescent="0.25">
      <c r="A5" s="2" t="s">
        <v>29</v>
      </c>
      <c r="B5" s="2" t="s">
        <v>26</v>
      </c>
      <c r="C5" s="2" t="s">
        <v>521</v>
      </c>
      <c r="D5" s="2" t="s">
        <v>27</v>
      </c>
      <c r="E5" s="2" t="s">
        <v>12</v>
      </c>
      <c r="F5" s="2"/>
      <c r="G5" s="2"/>
      <c r="H5" s="2"/>
      <c r="I5" s="2"/>
      <c r="J5" s="2"/>
      <c r="K5" s="2"/>
      <c r="L5" s="2" t="s">
        <v>579</v>
      </c>
      <c r="M5" s="2" t="s">
        <v>3152</v>
      </c>
      <c r="N5" s="2" t="s">
        <v>359</v>
      </c>
      <c r="O5" s="2" t="s">
        <v>360</v>
      </c>
      <c r="P5" s="2" t="s">
        <v>3523</v>
      </c>
      <c r="Q5" s="2">
        <v>3105360281</v>
      </c>
      <c r="R5" s="2">
        <v>3104723715</v>
      </c>
      <c r="S5" s="2"/>
      <c r="T5" s="2"/>
      <c r="U5" s="2"/>
      <c r="V5" s="2" t="s">
        <v>28</v>
      </c>
      <c r="W5" s="2"/>
      <c r="X5" s="2" t="s">
        <v>13</v>
      </c>
      <c r="Y5" s="2"/>
      <c r="Z5" s="2"/>
      <c r="AA5" s="2"/>
      <c r="AB5" s="2"/>
      <c r="AC5" s="2"/>
      <c r="AD5" s="2"/>
      <c r="AE5" s="2"/>
    </row>
    <row r="6" spans="1:31" ht="15" customHeight="1" x14ac:dyDescent="0.25">
      <c r="A6" s="2" t="s">
        <v>32</v>
      </c>
      <c r="B6" s="2" t="s">
        <v>30</v>
      </c>
      <c r="C6" s="2" t="s">
        <v>522</v>
      </c>
      <c r="D6" s="2" t="s">
        <v>361</v>
      </c>
      <c r="E6" s="2" t="s">
        <v>12</v>
      </c>
      <c r="F6" s="2"/>
      <c r="G6" s="2"/>
      <c r="H6" s="2"/>
      <c r="I6" s="2"/>
      <c r="J6" s="2"/>
      <c r="K6" s="2"/>
      <c r="L6" s="2" t="s">
        <v>370</v>
      </c>
      <c r="M6" s="2" t="s">
        <v>31</v>
      </c>
      <c r="N6" s="2" t="s">
        <v>359</v>
      </c>
      <c r="O6" s="2" t="s">
        <v>360</v>
      </c>
      <c r="P6" s="2" t="s">
        <v>3524</v>
      </c>
      <c r="Q6" s="2">
        <v>2326915</v>
      </c>
      <c r="R6" s="2">
        <v>3104632303</v>
      </c>
      <c r="S6" s="2"/>
      <c r="T6" s="2"/>
      <c r="U6" s="2"/>
      <c r="V6" s="2" t="s">
        <v>364</v>
      </c>
      <c r="W6" s="2" t="s">
        <v>365</v>
      </c>
      <c r="X6" s="2"/>
      <c r="Y6" s="2"/>
      <c r="Z6" s="2"/>
      <c r="AA6" s="2"/>
      <c r="AB6" s="2"/>
      <c r="AC6" s="2"/>
      <c r="AD6" s="2"/>
      <c r="AE6" s="2"/>
    </row>
    <row r="7" spans="1:31" ht="15" customHeight="1" x14ac:dyDescent="0.25">
      <c r="A7" s="2" t="s">
        <v>35</v>
      </c>
      <c r="B7" s="2" t="s">
        <v>33</v>
      </c>
      <c r="C7" s="2" t="s">
        <v>523</v>
      </c>
      <c r="D7" s="2"/>
      <c r="E7" s="2" t="s">
        <v>12</v>
      </c>
      <c r="F7" s="2"/>
      <c r="G7" s="2"/>
      <c r="H7" s="2"/>
      <c r="I7" s="2"/>
      <c r="J7" s="2"/>
      <c r="K7" s="2"/>
      <c r="L7" s="2" t="s">
        <v>580</v>
      </c>
      <c r="M7" s="2" t="s">
        <v>3154</v>
      </c>
      <c r="N7" s="2" t="s">
        <v>366</v>
      </c>
      <c r="O7" s="2" t="s">
        <v>360</v>
      </c>
      <c r="P7" s="2">
        <v>3136165782</v>
      </c>
      <c r="Q7" s="2" t="s">
        <v>13</v>
      </c>
      <c r="R7" s="2"/>
      <c r="S7" s="2"/>
      <c r="T7" s="2"/>
      <c r="U7" s="2"/>
      <c r="V7" s="2" t="s">
        <v>34</v>
      </c>
      <c r="W7" s="2" t="s">
        <v>13</v>
      </c>
      <c r="X7" s="2"/>
      <c r="Y7" s="2"/>
      <c r="Z7" s="2"/>
      <c r="AA7" s="2"/>
      <c r="AB7" s="2"/>
      <c r="AC7" s="2" t="s">
        <v>13</v>
      </c>
      <c r="AD7" s="2"/>
      <c r="AE7" s="2"/>
    </row>
    <row r="8" spans="1:31" ht="15" customHeight="1" x14ac:dyDescent="0.25">
      <c r="A8" s="2" t="s">
        <v>43</v>
      </c>
      <c r="B8" s="2" t="s">
        <v>36</v>
      </c>
      <c r="C8" s="2" t="s">
        <v>2673</v>
      </c>
      <c r="D8" s="2" t="s">
        <v>37</v>
      </c>
      <c r="E8" s="2" t="s">
        <v>12</v>
      </c>
      <c r="F8" s="2"/>
      <c r="G8" s="2"/>
      <c r="H8" s="2"/>
      <c r="I8" s="2"/>
      <c r="J8" s="2"/>
      <c r="K8" s="2"/>
      <c r="L8" s="2" t="s">
        <v>38</v>
      </c>
      <c r="M8" s="2" t="s">
        <v>591</v>
      </c>
      <c r="N8" s="2" t="s">
        <v>151</v>
      </c>
      <c r="O8" s="2" t="s">
        <v>12</v>
      </c>
      <c r="P8" s="2" t="s">
        <v>39</v>
      </c>
      <c r="Q8" s="2" t="s">
        <v>40</v>
      </c>
      <c r="R8" s="2" t="s">
        <v>41</v>
      </c>
      <c r="S8" s="2"/>
      <c r="T8" s="2"/>
      <c r="U8" s="2"/>
      <c r="V8" s="2" t="s">
        <v>42</v>
      </c>
      <c r="W8" s="2"/>
      <c r="X8" s="2"/>
      <c r="Y8" s="2"/>
      <c r="Z8" s="2"/>
      <c r="AA8" s="2"/>
      <c r="AB8" s="2"/>
      <c r="AC8" s="2" t="s">
        <v>13</v>
      </c>
      <c r="AD8" s="2"/>
      <c r="AE8" s="2"/>
    </row>
    <row r="9" spans="1:31" ht="15" customHeight="1" x14ac:dyDescent="0.25">
      <c r="A9" s="2" t="s">
        <v>48</v>
      </c>
      <c r="B9" s="2" t="s">
        <v>44</v>
      </c>
      <c r="C9" s="2" t="s">
        <v>524</v>
      </c>
      <c r="D9" s="2" t="s">
        <v>367</v>
      </c>
      <c r="E9" s="2" t="s">
        <v>12</v>
      </c>
      <c r="F9" s="2"/>
      <c r="G9" s="2"/>
      <c r="H9" s="2"/>
      <c r="I9" s="2"/>
      <c r="J9" s="2"/>
      <c r="K9" s="2"/>
      <c r="L9" s="2" t="s">
        <v>45</v>
      </c>
      <c r="M9" s="2" t="s">
        <v>13</v>
      </c>
      <c r="N9" s="2"/>
      <c r="O9" s="2" t="s">
        <v>13</v>
      </c>
      <c r="P9" s="2" t="s">
        <v>46</v>
      </c>
      <c r="Q9" s="2"/>
      <c r="R9" s="2"/>
      <c r="S9" s="2"/>
      <c r="T9" s="2"/>
      <c r="U9" s="2"/>
      <c r="V9" s="2" t="s">
        <v>47</v>
      </c>
      <c r="W9" s="2"/>
      <c r="X9" s="2" t="s">
        <v>13</v>
      </c>
      <c r="Y9" s="2"/>
      <c r="Z9" s="2"/>
      <c r="AA9" s="2"/>
      <c r="AB9" s="2"/>
      <c r="AC9" s="2" t="s">
        <v>13</v>
      </c>
      <c r="AD9" s="2"/>
      <c r="AE9" s="2"/>
    </row>
    <row r="10" spans="1:31" ht="15" customHeight="1" x14ac:dyDescent="0.25">
      <c r="A10" s="2" t="s">
        <v>52</v>
      </c>
      <c r="B10" s="2" t="s">
        <v>372</v>
      </c>
      <c r="C10" s="2" t="s">
        <v>525</v>
      </c>
      <c r="D10" s="2" t="s">
        <v>368</v>
      </c>
      <c r="E10" s="2" t="s">
        <v>12</v>
      </c>
      <c r="F10" s="2"/>
      <c r="G10" s="2"/>
      <c r="H10" s="2"/>
      <c r="I10" s="2"/>
      <c r="J10" s="2"/>
      <c r="K10" s="2"/>
      <c r="L10" s="2"/>
      <c r="M10" s="2" t="s">
        <v>49</v>
      </c>
      <c r="N10" s="2" t="s">
        <v>50</v>
      </c>
      <c r="O10" s="2" t="s">
        <v>371</v>
      </c>
      <c r="P10" s="2">
        <v>7404284</v>
      </c>
      <c r="Q10" s="2">
        <v>3108024036</v>
      </c>
      <c r="R10" s="2"/>
      <c r="S10" s="2"/>
      <c r="T10" s="2"/>
      <c r="U10" s="2"/>
      <c r="V10" s="2" t="s">
        <v>51</v>
      </c>
      <c r="W10" s="2"/>
      <c r="X10" s="2"/>
      <c r="Y10" s="2"/>
      <c r="Z10" s="2"/>
      <c r="AA10" s="2"/>
      <c r="AB10" s="2"/>
      <c r="AC10" s="2" t="s">
        <v>13</v>
      </c>
      <c r="AD10" s="2"/>
      <c r="AE10" s="2"/>
    </row>
    <row r="11" spans="1:31" ht="15" customHeight="1" x14ac:dyDescent="0.25">
      <c r="A11" s="2" t="s">
        <v>56</v>
      </c>
      <c r="B11" s="2" t="s">
        <v>373</v>
      </c>
      <c r="C11" s="2" t="s">
        <v>526</v>
      </c>
      <c r="D11" s="2" t="s">
        <v>53</v>
      </c>
      <c r="E11" s="2" t="s">
        <v>12</v>
      </c>
      <c r="F11" s="2"/>
      <c r="G11" s="2"/>
      <c r="H11" s="2"/>
      <c r="I11" s="2"/>
      <c r="J11" s="2"/>
      <c r="K11" s="2"/>
      <c r="L11" s="2" t="s">
        <v>380</v>
      </c>
      <c r="M11" s="2" t="s">
        <v>54</v>
      </c>
      <c r="N11" s="2" t="s">
        <v>374</v>
      </c>
      <c r="O11" s="2" t="s">
        <v>12</v>
      </c>
      <c r="P11" s="2" t="s">
        <v>3525</v>
      </c>
      <c r="Q11" s="2">
        <v>3117249266</v>
      </c>
      <c r="R11" s="2"/>
      <c r="S11" s="2"/>
      <c r="T11" s="2"/>
      <c r="U11" s="2"/>
      <c r="V11" s="2" t="s">
        <v>55</v>
      </c>
      <c r="W11" s="2"/>
      <c r="X11" s="2" t="s">
        <v>13</v>
      </c>
      <c r="Y11" s="2"/>
      <c r="Z11" s="2"/>
      <c r="AA11" s="2"/>
      <c r="AB11" s="2"/>
      <c r="AC11" s="2"/>
      <c r="AD11" s="2"/>
      <c r="AE11" s="2"/>
    </row>
    <row r="12" spans="1:31" ht="15" customHeight="1" x14ac:dyDescent="0.25">
      <c r="A12" s="2" t="s">
        <v>63</v>
      </c>
      <c r="B12" s="2" t="s">
        <v>57</v>
      </c>
      <c r="C12" s="2" t="s">
        <v>527</v>
      </c>
      <c r="D12" s="2" t="s">
        <v>58</v>
      </c>
      <c r="E12" s="2" t="s">
        <v>12</v>
      </c>
      <c r="F12" s="2"/>
      <c r="G12" s="2"/>
      <c r="H12" s="2"/>
      <c r="I12" s="2"/>
      <c r="J12" s="2"/>
      <c r="K12" s="2"/>
      <c r="L12" s="2" t="s">
        <v>59</v>
      </c>
      <c r="M12" s="2" t="s">
        <v>592</v>
      </c>
      <c r="N12" s="2" t="s">
        <v>359</v>
      </c>
      <c r="O12" s="2" t="s">
        <v>12</v>
      </c>
      <c r="P12" s="2" t="s">
        <v>60</v>
      </c>
      <c r="Q12" s="2" t="s">
        <v>61</v>
      </c>
      <c r="R12" s="2"/>
      <c r="S12" s="2"/>
      <c r="T12" s="2"/>
      <c r="U12" s="2"/>
      <c r="V12" s="2" t="s">
        <v>62</v>
      </c>
      <c r="W12" s="2" t="s">
        <v>13</v>
      </c>
      <c r="X12" s="2"/>
      <c r="Y12" s="2"/>
      <c r="Z12" s="2"/>
      <c r="AA12" s="2"/>
      <c r="AB12" s="2"/>
      <c r="AC12" s="2" t="s">
        <v>13</v>
      </c>
      <c r="AD12" s="2"/>
      <c r="AE12" s="2"/>
    </row>
    <row r="13" spans="1:31" ht="15" customHeight="1" x14ac:dyDescent="0.25">
      <c r="A13" s="2" t="s">
        <v>68</v>
      </c>
      <c r="B13" s="2" t="s">
        <v>64</v>
      </c>
      <c r="C13" s="2" t="s">
        <v>528</v>
      </c>
      <c r="D13" s="2" t="s">
        <v>375</v>
      </c>
      <c r="E13" s="2" t="s">
        <v>12</v>
      </c>
      <c r="F13" s="2"/>
      <c r="G13" s="2"/>
      <c r="H13" s="2"/>
      <c r="I13" s="2"/>
      <c r="J13" s="2"/>
      <c r="K13" s="2"/>
      <c r="L13" s="2" t="s">
        <v>376</v>
      </c>
      <c r="M13" s="2" t="s">
        <v>3343</v>
      </c>
      <c r="N13" s="2" t="s">
        <v>359</v>
      </c>
      <c r="O13" s="2" t="s">
        <v>12</v>
      </c>
      <c r="P13" s="2" t="s">
        <v>66</v>
      </c>
      <c r="Q13" s="2" t="s">
        <v>3541</v>
      </c>
      <c r="R13" s="2" t="s">
        <v>67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 t="s">
        <v>13</v>
      </c>
      <c r="AD13" s="2"/>
      <c r="AE13" s="2"/>
    </row>
    <row r="14" spans="1:31" ht="15" customHeight="1" x14ac:dyDescent="0.25">
      <c r="A14" s="2" t="s">
        <v>72</v>
      </c>
      <c r="B14" s="2" t="s">
        <v>69</v>
      </c>
      <c r="C14" s="2" t="s">
        <v>2674</v>
      </c>
      <c r="D14" s="2" t="s">
        <v>16</v>
      </c>
      <c r="E14" s="2" t="s">
        <v>12</v>
      </c>
      <c r="F14" s="2"/>
      <c r="G14" s="2"/>
      <c r="H14" s="2"/>
      <c r="I14" s="2"/>
      <c r="J14" s="2"/>
      <c r="K14" s="2"/>
      <c r="L14" s="2" t="s">
        <v>377</v>
      </c>
      <c r="M14" s="2" t="s">
        <v>3156</v>
      </c>
      <c r="N14" s="2" t="s">
        <v>359</v>
      </c>
      <c r="O14" s="2" t="s">
        <v>12</v>
      </c>
      <c r="P14" s="2" t="s">
        <v>70</v>
      </c>
      <c r="Q14" s="2" t="s">
        <v>71</v>
      </c>
      <c r="R14" s="2"/>
      <c r="S14" s="2"/>
      <c r="T14" s="2"/>
      <c r="U14" s="2"/>
      <c r="V14" s="2" t="s">
        <v>13</v>
      </c>
      <c r="W14" s="2" t="s">
        <v>13</v>
      </c>
      <c r="X14" s="2"/>
      <c r="Y14" s="2"/>
      <c r="Z14" s="2"/>
      <c r="AA14" s="2"/>
      <c r="AB14" s="2"/>
      <c r="AC14" s="2" t="s">
        <v>13</v>
      </c>
      <c r="AD14" s="2"/>
      <c r="AE14" s="2"/>
    </row>
    <row r="15" spans="1:31" ht="15" customHeight="1" x14ac:dyDescent="0.25">
      <c r="A15" s="2" t="s">
        <v>76</v>
      </c>
      <c r="B15" s="2" t="s">
        <v>378</v>
      </c>
      <c r="C15" s="2" t="s">
        <v>2675</v>
      </c>
      <c r="D15" s="2" t="s">
        <v>73</v>
      </c>
      <c r="E15" s="2" t="s">
        <v>12</v>
      </c>
      <c r="F15" s="2"/>
      <c r="G15" s="2"/>
      <c r="H15" s="2"/>
      <c r="I15" s="2"/>
      <c r="J15" s="2"/>
      <c r="K15" s="2"/>
      <c r="L15" s="2"/>
      <c r="M15" s="2" t="s">
        <v>3344</v>
      </c>
      <c r="N15" s="2" t="s">
        <v>73</v>
      </c>
      <c r="O15" s="2" t="s">
        <v>12</v>
      </c>
      <c r="P15" s="2" t="s">
        <v>74</v>
      </c>
      <c r="Q15" s="2"/>
      <c r="R15" s="2"/>
      <c r="S15" s="2"/>
      <c r="T15" s="2"/>
      <c r="U15" s="2"/>
      <c r="V15" s="2" t="s">
        <v>75</v>
      </c>
      <c r="W15" s="2"/>
      <c r="X15" s="2" t="s">
        <v>13</v>
      </c>
      <c r="Y15" s="2"/>
      <c r="Z15" s="2"/>
      <c r="AA15" s="2"/>
      <c r="AB15" s="2"/>
      <c r="AC15" s="2"/>
      <c r="AD15" s="2"/>
      <c r="AE15" s="2"/>
    </row>
    <row r="16" spans="1:31" ht="15" customHeight="1" x14ac:dyDescent="0.25">
      <c r="A16" s="2" t="s">
        <v>82</v>
      </c>
      <c r="B16" s="2" t="s">
        <v>77</v>
      </c>
      <c r="C16" s="2" t="s">
        <v>529</v>
      </c>
      <c r="D16" s="2" t="s">
        <v>379</v>
      </c>
      <c r="E16" s="2" t="s">
        <v>12</v>
      </c>
      <c r="F16" s="2"/>
      <c r="G16" s="2"/>
      <c r="H16" s="2"/>
      <c r="I16" s="2"/>
      <c r="J16" s="2"/>
      <c r="K16" s="2"/>
      <c r="L16" s="2" t="s">
        <v>381</v>
      </c>
      <c r="M16" s="2" t="s">
        <v>3345</v>
      </c>
      <c r="N16" s="2" t="s">
        <v>53</v>
      </c>
      <c r="O16" s="2" t="s">
        <v>12</v>
      </c>
      <c r="P16" s="2" t="s">
        <v>78</v>
      </c>
      <c r="Q16" s="2" t="s">
        <v>79</v>
      </c>
      <c r="R16" s="2" t="s">
        <v>80</v>
      </c>
      <c r="S16" s="2"/>
      <c r="T16" s="2"/>
      <c r="U16" s="2"/>
      <c r="V16" s="2" t="s">
        <v>81</v>
      </c>
      <c r="W16" s="2"/>
      <c r="X16" s="2"/>
      <c r="Y16" s="2"/>
      <c r="Z16" s="2"/>
      <c r="AA16" s="2"/>
      <c r="AB16" s="2"/>
      <c r="AC16" s="2" t="s">
        <v>13</v>
      </c>
      <c r="AD16" s="2"/>
      <c r="AE16" s="2"/>
    </row>
    <row r="17" spans="1:31" ht="15" customHeight="1" x14ac:dyDescent="0.25">
      <c r="A17" s="2" t="s">
        <v>88</v>
      </c>
      <c r="B17" s="2" t="s">
        <v>83</v>
      </c>
      <c r="C17" s="2" t="s">
        <v>530</v>
      </c>
      <c r="D17" s="2" t="s">
        <v>84</v>
      </c>
      <c r="E17" s="2" t="s">
        <v>12</v>
      </c>
      <c r="F17" s="2"/>
      <c r="G17" s="2"/>
      <c r="H17" s="2"/>
      <c r="I17" s="2"/>
      <c r="J17" s="2"/>
      <c r="K17" s="2"/>
      <c r="L17" s="2" t="s">
        <v>38</v>
      </c>
      <c r="M17" s="2" t="s">
        <v>3347</v>
      </c>
      <c r="N17" s="2" t="s">
        <v>382</v>
      </c>
      <c r="O17" s="2" t="s">
        <v>383</v>
      </c>
      <c r="P17" s="2" t="s">
        <v>85</v>
      </c>
      <c r="Q17" s="2" t="s">
        <v>86</v>
      </c>
      <c r="R17" s="2"/>
      <c r="S17" s="2"/>
      <c r="T17" s="2"/>
      <c r="U17" s="2"/>
      <c r="V17" s="2" t="s">
        <v>87</v>
      </c>
      <c r="W17" s="2"/>
      <c r="X17" s="2"/>
      <c r="Y17" s="2"/>
      <c r="Z17" s="2"/>
      <c r="AA17" s="2"/>
      <c r="AB17" s="2"/>
      <c r="AC17" s="2" t="s">
        <v>13</v>
      </c>
      <c r="AD17" s="2"/>
      <c r="AE17" s="2"/>
    </row>
    <row r="18" spans="1:31" ht="15" customHeight="1" x14ac:dyDescent="0.25">
      <c r="A18" s="2" t="s">
        <v>91</v>
      </c>
      <c r="B18" s="2" t="s">
        <v>384</v>
      </c>
      <c r="C18" s="2" t="s">
        <v>531</v>
      </c>
      <c r="D18" s="2" t="s">
        <v>73</v>
      </c>
      <c r="E18" s="2" t="s">
        <v>12</v>
      </c>
      <c r="F18" s="2"/>
      <c r="G18" s="2"/>
      <c r="H18" s="2"/>
      <c r="I18" s="2"/>
      <c r="J18" s="2"/>
      <c r="K18" s="2"/>
      <c r="L18" s="2" t="s">
        <v>581</v>
      </c>
      <c r="M18" s="2" t="s">
        <v>3159</v>
      </c>
      <c r="N18" s="2" t="s">
        <v>906</v>
      </c>
      <c r="O18" s="2" t="s">
        <v>89</v>
      </c>
      <c r="P18" s="2">
        <v>3188343418</v>
      </c>
      <c r="Q18" s="2"/>
      <c r="R18" s="2"/>
      <c r="S18" s="2"/>
      <c r="T18" s="2"/>
      <c r="U18" s="2"/>
      <c r="V18" s="2" t="s">
        <v>90</v>
      </c>
      <c r="W18" s="2" t="s">
        <v>13</v>
      </c>
      <c r="X18" s="2"/>
      <c r="Y18" s="2"/>
      <c r="Z18" s="2"/>
      <c r="AA18" s="2"/>
      <c r="AB18" s="2"/>
      <c r="AC18" s="2"/>
      <c r="AD18" s="2"/>
      <c r="AE18" s="2"/>
    </row>
    <row r="19" spans="1:31" ht="15" customHeight="1" x14ac:dyDescent="0.25">
      <c r="A19" s="2" t="s">
        <v>93</v>
      </c>
      <c r="B19" s="2" t="s">
        <v>92</v>
      </c>
      <c r="C19" s="2" t="s">
        <v>2676</v>
      </c>
      <c r="D19" s="2" t="s">
        <v>386</v>
      </c>
      <c r="E19" s="2" t="s">
        <v>12</v>
      </c>
      <c r="F19" s="2"/>
      <c r="G19" s="2"/>
      <c r="H19" s="2"/>
      <c r="I19" s="2"/>
      <c r="J19" s="2"/>
      <c r="K19" s="2"/>
      <c r="L19" s="2"/>
      <c r="M19" s="2" t="s">
        <v>13</v>
      </c>
      <c r="N19" s="2" t="s">
        <v>13</v>
      </c>
      <c r="O19" s="2" t="s">
        <v>13</v>
      </c>
      <c r="P19" s="2" t="s">
        <v>13</v>
      </c>
      <c r="Q19" s="2" t="s">
        <v>13</v>
      </c>
      <c r="R19" s="2"/>
      <c r="S19" s="2"/>
      <c r="T19" s="2"/>
      <c r="U19" s="2"/>
      <c r="V19" s="2" t="s">
        <v>13</v>
      </c>
      <c r="W19" s="2"/>
      <c r="X19" s="2" t="s">
        <v>13</v>
      </c>
      <c r="Y19" s="2"/>
      <c r="Z19" s="2"/>
      <c r="AA19" s="2"/>
      <c r="AB19" s="2"/>
      <c r="AC19" s="2" t="s">
        <v>13</v>
      </c>
      <c r="AD19" s="2"/>
      <c r="AE19" s="2"/>
    </row>
    <row r="20" spans="1:31" ht="15" customHeight="1" x14ac:dyDescent="0.25">
      <c r="A20" s="2" t="s">
        <v>100</v>
      </c>
      <c r="B20" s="2" t="s">
        <v>94</v>
      </c>
      <c r="C20" s="2" t="s">
        <v>2677</v>
      </c>
      <c r="D20" s="2" t="s">
        <v>95</v>
      </c>
      <c r="E20" s="2" t="s">
        <v>12</v>
      </c>
      <c r="F20" s="2"/>
      <c r="G20" s="2"/>
      <c r="H20" s="2"/>
      <c r="I20" s="2"/>
      <c r="J20" s="2"/>
      <c r="K20" s="2"/>
      <c r="L20" s="2" t="s">
        <v>96</v>
      </c>
      <c r="M20" s="2" t="s">
        <v>3161</v>
      </c>
      <c r="N20" s="2" t="s">
        <v>359</v>
      </c>
      <c r="O20" s="2" t="s">
        <v>12</v>
      </c>
      <c r="P20" s="2" t="s">
        <v>97</v>
      </c>
      <c r="Q20" s="2" t="s">
        <v>98</v>
      </c>
      <c r="R20" s="2"/>
      <c r="S20" s="2"/>
      <c r="T20" s="2"/>
      <c r="U20" s="2"/>
      <c r="V20" s="2" t="s">
        <v>99</v>
      </c>
      <c r="W20" s="2"/>
      <c r="X20" s="2" t="s">
        <v>13</v>
      </c>
      <c r="Y20" s="2"/>
      <c r="Z20" s="2"/>
      <c r="AA20" s="2"/>
      <c r="AB20" s="2"/>
      <c r="AC20" s="2"/>
      <c r="AD20" s="2"/>
      <c r="AE20" s="2"/>
    </row>
    <row r="21" spans="1:31" ht="15" customHeight="1" x14ac:dyDescent="0.25">
      <c r="A21" s="2" t="s">
        <v>103</v>
      </c>
      <c r="B21" s="2" t="s">
        <v>387</v>
      </c>
      <c r="C21" s="2" t="s">
        <v>2678</v>
      </c>
      <c r="D21" s="2" t="s">
        <v>388</v>
      </c>
      <c r="E21" s="2" t="s">
        <v>12</v>
      </c>
      <c r="F21" s="2"/>
      <c r="G21" s="2"/>
      <c r="H21" s="2"/>
      <c r="I21" s="2"/>
      <c r="J21" s="2"/>
      <c r="K21" s="2"/>
      <c r="L21" s="2" t="s">
        <v>38</v>
      </c>
      <c r="M21" s="2" t="s">
        <v>3348</v>
      </c>
      <c r="N21" s="2" t="s">
        <v>151</v>
      </c>
      <c r="O21" s="2" t="s">
        <v>12</v>
      </c>
      <c r="P21" s="2" t="s">
        <v>101</v>
      </c>
      <c r="Q21" s="2" t="s">
        <v>13</v>
      </c>
      <c r="R21" s="2"/>
      <c r="S21" s="2"/>
      <c r="T21" s="2"/>
      <c r="U21" s="2"/>
      <c r="V21" s="2" t="s">
        <v>102</v>
      </c>
      <c r="W21" s="2" t="s">
        <v>13</v>
      </c>
      <c r="X21" s="2" t="s">
        <v>3034</v>
      </c>
      <c r="Y21" s="2"/>
      <c r="Z21" s="2"/>
      <c r="AA21" s="2"/>
      <c r="AB21" s="2"/>
      <c r="AC21" s="2"/>
      <c r="AD21" s="2"/>
      <c r="AE21" s="2"/>
    </row>
    <row r="22" spans="1:31" ht="15" customHeight="1" x14ac:dyDescent="0.25">
      <c r="A22" s="2" t="s">
        <v>3560</v>
      </c>
      <c r="B22" s="2" t="s">
        <v>3052</v>
      </c>
      <c r="C22" s="2" t="s">
        <v>3036</v>
      </c>
      <c r="D22" s="2" t="s">
        <v>359</v>
      </c>
      <c r="E22" s="2" t="s">
        <v>12</v>
      </c>
      <c r="F22" s="2" t="s">
        <v>3037</v>
      </c>
      <c r="G22" s="2" t="s">
        <v>151</v>
      </c>
      <c r="H22" s="2" t="s">
        <v>12</v>
      </c>
      <c r="I22" s="2" t="s">
        <v>3038</v>
      </c>
      <c r="J22" s="2" t="s">
        <v>3039</v>
      </c>
      <c r="K22" s="2" t="s">
        <v>12</v>
      </c>
      <c r="L22" s="2" t="s">
        <v>370</v>
      </c>
      <c r="M22" s="2" t="s">
        <v>3040</v>
      </c>
      <c r="N22" s="2" t="s">
        <v>359</v>
      </c>
      <c r="O22" s="2" t="s">
        <v>12</v>
      </c>
      <c r="P22" s="2" t="s">
        <v>3041</v>
      </c>
      <c r="Q22" s="2" t="s">
        <v>3042</v>
      </c>
      <c r="R22" s="2" t="s">
        <v>3043</v>
      </c>
      <c r="S22" s="2" t="s">
        <v>3044</v>
      </c>
      <c r="T22" s="2" t="s">
        <v>3045</v>
      </c>
      <c r="U22" s="2" t="s">
        <v>3046</v>
      </c>
      <c r="V22" s="4" t="s">
        <v>3047</v>
      </c>
      <c r="W22" s="4" t="s">
        <v>3048</v>
      </c>
      <c r="X22" s="2" t="s">
        <v>3055</v>
      </c>
      <c r="Y22" s="2" t="s">
        <v>3055</v>
      </c>
      <c r="Z22" s="2" t="s">
        <v>3053</v>
      </c>
      <c r="AA22" s="2" t="s">
        <v>3049</v>
      </c>
      <c r="AB22" s="2" t="s">
        <v>3060</v>
      </c>
      <c r="AC22" s="4" t="s">
        <v>3050</v>
      </c>
      <c r="AD22" s="2" t="s">
        <v>3058</v>
      </c>
      <c r="AE22" s="2" t="s">
        <v>3057</v>
      </c>
    </row>
    <row r="23" spans="1:31" ht="15" customHeight="1" x14ac:dyDescent="0.25">
      <c r="A23" s="2" t="s">
        <v>107</v>
      </c>
      <c r="B23" s="2" t="s">
        <v>104</v>
      </c>
      <c r="C23" s="2" t="s">
        <v>532</v>
      </c>
      <c r="D23" s="2" t="s">
        <v>13</v>
      </c>
      <c r="E23" s="2" t="s">
        <v>12</v>
      </c>
      <c r="F23" s="2"/>
      <c r="G23" s="2"/>
      <c r="H23" s="2"/>
      <c r="I23" s="2"/>
      <c r="J23" s="2"/>
      <c r="K23" s="2"/>
      <c r="L23" s="2" t="s">
        <v>581</v>
      </c>
      <c r="M23" s="2" t="s">
        <v>601</v>
      </c>
      <c r="N23" s="2" t="s">
        <v>359</v>
      </c>
      <c r="O23" s="2" t="s">
        <v>12</v>
      </c>
      <c r="P23" s="2">
        <v>4489343</v>
      </c>
      <c r="Q23" s="2" t="s">
        <v>13</v>
      </c>
      <c r="R23" s="2"/>
      <c r="S23" s="2"/>
      <c r="T23" s="2"/>
      <c r="U23" s="2"/>
      <c r="V23" s="2" t="s">
        <v>106</v>
      </c>
      <c r="W23" s="2"/>
      <c r="X23" s="2" t="s">
        <v>13</v>
      </c>
      <c r="Y23" s="2"/>
      <c r="Z23" s="2"/>
      <c r="AA23" s="2"/>
      <c r="AB23" s="2"/>
      <c r="AC23" s="2"/>
      <c r="AD23" s="2"/>
      <c r="AE23" s="2"/>
    </row>
    <row r="24" spans="1:31" ht="15" customHeight="1" x14ac:dyDescent="0.25">
      <c r="A24" s="2" t="s">
        <v>110</v>
      </c>
      <c r="B24" s="2" t="s">
        <v>108</v>
      </c>
      <c r="C24" s="2" t="s">
        <v>533</v>
      </c>
      <c r="D24" s="2" t="s">
        <v>84</v>
      </c>
      <c r="E24" s="2" t="s">
        <v>12</v>
      </c>
      <c r="F24" s="2"/>
      <c r="G24" s="2"/>
      <c r="H24" s="2"/>
      <c r="I24" s="2"/>
      <c r="J24" s="2"/>
      <c r="K24" s="2"/>
      <c r="L24" s="2"/>
      <c r="M24" s="2" t="s">
        <v>3349</v>
      </c>
      <c r="N24" s="2" t="s">
        <v>359</v>
      </c>
      <c r="O24" s="2" t="s">
        <v>12</v>
      </c>
      <c r="P24" s="2" t="s">
        <v>109</v>
      </c>
      <c r="Q24" s="2"/>
      <c r="R24" s="2"/>
      <c r="S24" s="2"/>
      <c r="T24" s="2"/>
      <c r="U24" s="2"/>
      <c r="V24" s="2"/>
      <c r="W24" s="2" t="s">
        <v>13</v>
      </c>
      <c r="X24" s="2" t="s">
        <v>13</v>
      </c>
      <c r="Y24" s="2"/>
      <c r="Z24" s="2"/>
      <c r="AA24" s="2"/>
      <c r="AB24" s="2"/>
      <c r="AC24" s="2"/>
      <c r="AD24" s="2"/>
      <c r="AE24" s="2"/>
    </row>
    <row r="25" spans="1:31" ht="15" customHeight="1" x14ac:dyDescent="0.25">
      <c r="A25" s="2" t="s">
        <v>112</v>
      </c>
      <c r="B25" s="2" t="s">
        <v>394</v>
      </c>
      <c r="C25" s="2" t="s">
        <v>534</v>
      </c>
      <c r="D25" s="2" t="s">
        <v>431</v>
      </c>
      <c r="E25" s="2" t="s">
        <v>12</v>
      </c>
      <c r="F25" s="2" t="s">
        <v>535</v>
      </c>
      <c r="G25" s="2" t="s">
        <v>430</v>
      </c>
      <c r="H25" s="2" t="s">
        <v>406</v>
      </c>
      <c r="I25" s="2"/>
      <c r="J25" s="2"/>
      <c r="K25" s="2"/>
      <c r="L25" s="2" t="s">
        <v>369</v>
      </c>
      <c r="M25" s="2" t="s">
        <v>3163</v>
      </c>
      <c r="N25" s="2" t="s">
        <v>359</v>
      </c>
      <c r="O25" s="2" t="s">
        <v>12</v>
      </c>
      <c r="P25" s="2">
        <v>3158400</v>
      </c>
      <c r="Q25" s="2" t="s">
        <v>3542</v>
      </c>
      <c r="R25" s="2" t="s">
        <v>3550</v>
      </c>
      <c r="S25" s="2" t="s">
        <v>395</v>
      </c>
      <c r="T25" s="2">
        <v>3122481505</v>
      </c>
      <c r="U25" s="2"/>
      <c r="V25" s="2" t="s">
        <v>398</v>
      </c>
      <c r="W25" s="2" t="s">
        <v>397</v>
      </c>
      <c r="X25" s="2"/>
      <c r="Y25" s="2"/>
      <c r="Z25" s="2"/>
      <c r="AA25" s="2"/>
      <c r="AB25" s="2"/>
      <c r="AC25" s="4" t="s">
        <v>111</v>
      </c>
      <c r="AD25" s="2"/>
      <c r="AE25" s="2"/>
    </row>
    <row r="26" spans="1:31" ht="15" customHeight="1" x14ac:dyDescent="0.25">
      <c r="A26" s="2" t="s">
        <v>114</v>
      </c>
      <c r="B26" s="2" t="s">
        <v>394</v>
      </c>
      <c r="C26" s="2" t="s">
        <v>536</v>
      </c>
      <c r="D26" s="2" t="s">
        <v>582</v>
      </c>
      <c r="E26" s="2" t="s">
        <v>12</v>
      </c>
      <c r="F26" s="2"/>
      <c r="G26" s="2"/>
      <c r="H26" s="2"/>
      <c r="I26" s="2"/>
      <c r="J26" s="2"/>
      <c r="K26" s="2"/>
      <c r="L26" s="2" t="s">
        <v>13</v>
      </c>
      <c r="M26" s="2" t="s">
        <v>3164</v>
      </c>
      <c r="N26" s="2"/>
      <c r="O26" s="2"/>
      <c r="P26" s="2">
        <v>3206665565</v>
      </c>
      <c r="Q26" s="2" t="s">
        <v>13</v>
      </c>
      <c r="R26" s="2"/>
      <c r="S26" s="2"/>
      <c r="T26" s="2"/>
      <c r="U26" s="2"/>
      <c r="V26" s="2" t="s">
        <v>113</v>
      </c>
      <c r="W26" s="2"/>
      <c r="X26" s="2" t="s">
        <v>13</v>
      </c>
      <c r="Y26" s="2"/>
      <c r="Z26" s="2"/>
      <c r="AA26" s="2"/>
      <c r="AB26" s="2"/>
      <c r="AC26" s="2"/>
      <c r="AD26" s="2"/>
      <c r="AE26" s="2"/>
    </row>
    <row r="27" spans="1:31" ht="15" customHeight="1" x14ac:dyDescent="0.25">
      <c r="A27" s="2" t="s">
        <v>117</v>
      </c>
      <c r="B27" s="2" t="s">
        <v>400</v>
      </c>
      <c r="C27" s="2" t="s">
        <v>537</v>
      </c>
      <c r="D27" s="2" t="s">
        <v>11</v>
      </c>
      <c r="E27" s="2" t="s">
        <v>12</v>
      </c>
      <c r="F27" s="2"/>
      <c r="G27" s="2"/>
      <c r="H27" s="2"/>
      <c r="I27" s="2"/>
      <c r="J27" s="2"/>
      <c r="K27" s="2"/>
      <c r="L27" s="2" t="s">
        <v>583</v>
      </c>
      <c r="M27" s="2" t="s">
        <v>3165</v>
      </c>
      <c r="N27" s="2" t="s">
        <v>359</v>
      </c>
      <c r="O27" s="2" t="s">
        <v>12</v>
      </c>
      <c r="P27" s="2">
        <v>4165369</v>
      </c>
      <c r="Q27" s="2" t="s">
        <v>115</v>
      </c>
      <c r="R27" s="2"/>
      <c r="S27" s="2"/>
      <c r="T27" s="2"/>
      <c r="U27" s="2"/>
      <c r="V27" s="2" t="s">
        <v>116</v>
      </c>
      <c r="W27" s="2"/>
      <c r="X27" s="2"/>
      <c r="Y27" s="2"/>
      <c r="Z27" s="2"/>
      <c r="AA27" s="2"/>
      <c r="AB27" s="2"/>
      <c r="AC27" s="4" t="s">
        <v>3012</v>
      </c>
      <c r="AD27" s="2"/>
      <c r="AE27" s="2"/>
    </row>
    <row r="28" spans="1:31" ht="15" customHeight="1" x14ac:dyDescent="0.25">
      <c r="A28" s="2" t="s">
        <v>120</v>
      </c>
      <c r="B28" s="2" t="s">
        <v>401</v>
      </c>
      <c r="C28" s="2" t="s">
        <v>2679</v>
      </c>
      <c r="D28" s="2" t="s">
        <v>402</v>
      </c>
      <c r="E28" s="2" t="s">
        <v>12</v>
      </c>
      <c r="F28" s="2"/>
      <c r="G28" s="2"/>
      <c r="H28" s="2"/>
      <c r="I28" s="2"/>
      <c r="J28" s="2"/>
      <c r="K28" s="2"/>
      <c r="L28" s="2" t="s">
        <v>403</v>
      </c>
      <c r="M28" s="2" t="s">
        <v>3350</v>
      </c>
      <c r="N28" s="2" t="s">
        <v>359</v>
      </c>
      <c r="O28" s="2" t="s">
        <v>12</v>
      </c>
      <c r="P28" s="2" t="s">
        <v>118</v>
      </c>
      <c r="Q28" s="2"/>
      <c r="R28" s="2"/>
      <c r="S28" s="2"/>
      <c r="T28" s="2"/>
      <c r="U28" s="2"/>
      <c r="V28" s="2" t="s">
        <v>119</v>
      </c>
      <c r="W28" s="2"/>
      <c r="X28" s="2"/>
      <c r="Y28" s="2"/>
      <c r="Z28" s="2"/>
      <c r="AA28" s="2"/>
      <c r="AB28" s="2"/>
      <c r="AC28" s="2" t="s">
        <v>13</v>
      </c>
      <c r="AD28" s="2"/>
      <c r="AE28" s="2"/>
    </row>
    <row r="29" spans="1:31" ht="15" customHeight="1" x14ac:dyDescent="0.25">
      <c r="A29" s="2" t="s">
        <v>123</v>
      </c>
      <c r="B29" s="2" t="s">
        <v>389</v>
      </c>
      <c r="C29" s="2" t="s">
        <v>538</v>
      </c>
      <c r="D29" s="2" t="s">
        <v>84</v>
      </c>
      <c r="E29" s="2" t="s">
        <v>12</v>
      </c>
      <c r="F29" s="2"/>
      <c r="G29" s="2"/>
      <c r="H29" s="2"/>
      <c r="I29" s="2"/>
      <c r="J29" s="2"/>
      <c r="K29" s="2"/>
      <c r="L29" s="2" t="s">
        <v>13</v>
      </c>
      <c r="M29" s="2" t="s">
        <v>13</v>
      </c>
      <c r="N29" s="2" t="s">
        <v>13</v>
      </c>
      <c r="O29" s="2"/>
      <c r="P29" s="2" t="s">
        <v>121</v>
      </c>
      <c r="Q29" s="2"/>
      <c r="R29" s="2"/>
      <c r="S29" s="2"/>
      <c r="T29" s="2"/>
      <c r="U29" s="2"/>
      <c r="V29" s="2" t="s">
        <v>122</v>
      </c>
      <c r="W29" s="2"/>
      <c r="X29" s="2"/>
      <c r="Y29" s="2"/>
      <c r="Z29" s="2"/>
      <c r="AA29" s="2"/>
      <c r="AB29" s="2"/>
      <c r="AC29" s="2"/>
      <c r="AD29" s="2"/>
      <c r="AE29" s="2"/>
    </row>
    <row r="30" spans="1:31" ht="15" customHeight="1" x14ac:dyDescent="0.25">
      <c r="A30" s="2" t="s">
        <v>52</v>
      </c>
      <c r="B30" s="2" t="s">
        <v>390</v>
      </c>
      <c r="C30" s="2" t="s">
        <v>525</v>
      </c>
      <c r="D30" s="2" t="s">
        <v>368</v>
      </c>
      <c r="E30" s="2" t="s">
        <v>12</v>
      </c>
      <c r="F30" s="2"/>
      <c r="G30" s="2"/>
      <c r="H30" s="2"/>
      <c r="I30" s="2"/>
      <c r="J30" s="2"/>
      <c r="K30" s="2"/>
      <c r="L30" s="2" t="s">
        <v>405</v>
      </c>
      <c r="M30" s="2" t="s">
        <v>49</v>
      </c>
      <c r="N30" s="2" t="s">
        <v>50</v>
      </c>
      <c r="O30" s="2" t="s">
        <v>371</v>
      </c>
      <c r="P30" s="2">
        <v>7404284</v>
      </c>
      <c r="Q30" s="2">
        <v>3108024036</v>
      </c>
      <c r="R30" s="2"/>
      <c r="S30" s="2"/>
      <c r="T30" s="2"/>
      <c r="U30" s="2"/>
      <c r="V30" s="2" t="s">
        <v>51</v>
      </c>
      <c r="W30" s="2"/>
      <c r="X30" s="2" t="s">
        <v>13</v>
      </c>
      <c r="Y30" s="2"/>
      <c r="Z30" s="2"/>
      <c r="AA30" s="2"/>
      <c r="AB30" s="2"/>
      <c r="AC30" s="2"/>
      <c r="AD30" s="2"/>
      <c r="AE30" s="2"/>
    </row>
    <row r="31" spans="1:31" ht="15" customHeight="1" x14ac:dyDescent="0.25">
      <c r="A31" s="2" t="s">
        <v>130</v>
      </c>
      <c r="B31" s="2" t="s">
        <v>407</v>
      </c>
      <c r="C31" s="2" t="s">
        <v>2856</v>
      </c>
      <c r="D31" s="2" t="s">
        <v>408</v>
      </c>
      <c r="E31" s="2" t="s">
        <v>12</v>
      </c>
      <c r="F31" s="2"/>
      <c r="G31" s="2"/>
      <c r="H31" s="2"/>
      <c r="I31" s="2"/>
      <c r="J31" s="2"/>
      <c r="K31" s="2"/>
      <c r="L31" s="2" t="s">
        <v>38</v>
      </c>
      <c r="M31" s="2" t="s">
        <v>3166</v>
      </c>
      <c r="N31" s="2" t="s">
        <v>906</v>
      </c>
      <c r="O31" s="2" t="s">
        <v>89</v>
      </c>
      <c r="P31" s="2" t="s">
        <v>128</v>
      </c>
      <c r="Q31" s="2" t="s">
        <v>13</v>
      </c>
      <c r="R31" s="2"/>
      <c r="S31" s="2"/>
      <c r="T31" s="2"/>
      <c r="U31" s="2"/>
      <c r="V31" s="2" t="s">
        <v>129</v>
      </c>
      <c r="W31" s="2" t="s">
        <v>13</v>
      </c>
      <c r="X31" s="2"/>
      <c r="Y31" s="2"/>
      <c r="Z31" s="2"/>
      <c r="AA31" s="2"/>
      <c r="AB31" s="2"/>
      <c r="AC31" s="2" t="s">
        <v>13</v>
      </c>
      <c r="AD31" s="2"/>
      <c r="AE31" s="2"/>
    </row>
    <row r="32" spans="1:31" ht="15" customHeight="1" x14ac:dyDescent="0.25">
      <c r="A32" s="2" t="s">
        <v>133</v>
      </c>
      <c r="B32" s="2" t="s">
        <v>391</v>
      </c>
      <c r="C32" s="2" t="s">
        <v>540</v>
      </c>
      <c r="D32" s="2" t="s">
        <v>131</v>
      </c>
      <c r="E32" s="2" t="s">
        <v>12</v>
      </c>
      <c r="F32" s="2"/>
      <c r="G32" s="2"/>
      <c r="H32" s="2"/>
      <c r="I32" s="2"/>
      <c r="J32" s="2"/>
      <c r="K32" s="2"/>
      <c r="L32" s="2" t="s">
        <v>585</v>
      </c>
      <c r="M32" s="2" t="s">
        <v>3167</v>
      </c>
      <c r="N32" s="2" t="s">
        <v>359</v>
      </c>
      <c r="O32" s="2" t="s">
        <v>12</v>
      </c>
      <c r="P32" s="2">
        <v>2601299</v>
      </c>
      <c r="Q32" s="2">
        <v>3046617740</v>
      </c>
      <c r="R32" s="2"/>
      <c r="S32" s="2"/>
      <c r="T32" s="2"/>
      <c r="U32" s="2"/>
      <c r="V32" s="2" t="s">
        <v>132</v>
      </c>
      <c r="W32" s="2"/>
      <c r="X32" s="2"/>
      <c r="Y32" s="2"/>
      <c r="Z32" s="2"/>
      <c r="AA32" s="2"/>
      <c r="AB32" s="2"/>
      <c r="AC32" s="2" t="s">
        <v>13</v>
      </c>
      <c r="AD32" s="2"/>
      <c r="AE32" s="2"/>
    </row>
    <row r="33" spans="1:31" ht="15" customHeight="1" x14ac:dyDescent="0.25">
      <c r="A33" s="2" t="s">
        <v>137</v>
      </c>
      <c r="B33" s="2" t="s">
        <v>392</v>
      </c>
      <c r="C33" s="2" t="s">
        <v>541</v>
      </c>
      <c r="D33" s="2" t="s">
        <v>73</v>
      </c>
      <c r="E33" s="2" t="s">
        <v>12</v>
      </c>
      <c r="F33" s="2"/>
      <c r="G33" s="2"/>
      <c r="H33" s="2"/>
      <c r="I33" s="2"/>
      <c r="J33" s="2"/>
      <c r="K33" s="2"/>
      <c r="L33" s="2" t="s">
        <v>405</v>
      </c>
      <c r="M33" s="2" t="s">
        <v>134</v>
      </c>
      <c r="N33" s="2" t="s">
        <v>359</v>
      </c>
      <c r="O33" s="2" t="s">
        <v>12</v>
      </c>
      <c r="P33" s="2">
        <v>3267810</v>
      </c>
      <c r="Q33" s="2">
        <v>3267800</v>
      </c>
      <c r="R33" s="2">
        <v>3142388</v>
      </c>
      <c r="S33" s="2">
        <v>3155057570</v>
      </c>
      <c r="T33" s="2"/>
      <c r="U33" s="2"/>
      <c r="V33" s="2" t="s">
        <v>135</v>
      </c>
      <c r="W33" s="2"/>
      <c r="X33" s="2"/>
      <c r="Y33" s="2"/>
      <c r="Z33" s="2"/>
      <c r="AA33" s="2"/>
      <c r="AB33" s="2"/>
      <c r="AC33" s="2" t="s">
        <v>136</v>
      </c>
      <c r="AD33" s="2"/>
      <c r="AE33" s="2"/>
    </row>
    <row r="34" spans="1:31" ht="15" customHeight="1" x14ac:dyDescent="0.25">
      <c r="A34" s="2" t="s">
        <v>140</v>
      </c>
      <c r="B34" s="2" t="s">
        <v>393</v>
      </c>
      <c r="C34" s="2" t="s">
        <v>542</v>
      </c>
      <c r="D34" s="2" t="s">
        <v>138</v>
      </c>
      <c r="E34" s="2" t="s">
        <v>12</v>
      </c>
      <c r="F34" s="2"/>
      <c r="G34" s="2"/>
      <c r="H34" s="2"/>
      <c r="I34" s="2"/>
      <c r="J34" s="2"/>
      <c r="K34" s="2"/>
      <c r="L34" s="2" t="s">
        <v>409</v>
      </c>
      <c r="M34" s="2" t="s">
        <v>13</v>
      </c>
      <c r="N34" s="2"/>
      <c r="O34" s="2" t="s">
        <v>13</v>
      </c>
      <c r="P34" s="2" t="s">
        <v>13</v>
      </c>
      <c r="Q34" s="2" t="s">
        <v>13</v>
      </c>
      <c r="R34" s="2"/>
      <c r="S34" s="2"/>
      <c r="T34" s="2"/>
      <c r="U34" s="2"/>
      <c r="V34" s="2" t="s">
        <v>139</v>
      </c>
      <c r="W34" s="2" t="s">
        <v>13</v>
      </c>
      <c r="X34" s="2"/>
      <c r="Y34" s="2"/>
      <c r="Z34" s="2"/>
      <c r="AA34" s="2"/>
      <c r="AB34" s="2"/>
      <c r="AC34" s="2" t="s">
        <v>13</v>
      </c>
      <c r="AD34" s="2"/>
      <c r="AE34" s="2"/>
    </row>
    <row r="35" spans="1:31" ht="15" customHeight="1" x14ac:dyDescent="0.25">
      <c r="A35" s="2" t="s">
        <v>143</v>
      </c>
      <c r="B35" s="2" t="s">
        <v>410</v>
      </c>
      <c r="C35" s="2" t="s">
        <v>543</v>
      </c>
      <c r="D35" s="2" t="s">
        <v>361</v>
      </c>
      <c r="E35" s="2" t="s">
        <v>12</v>
      </c>
      <c r="F35" s="2" t="s">
        <v>544</v>
      </c>
      <c r="G35" s="2" t="s">
        <v>440</v>
      </c>
      <c r="H35" s="2" t="s">
        <v>441</v>
      </c>
      <c r="I35" s="2"/>
      <c r="J35" s="2"/>
      <c r="K35" s="2"/>
      <c r="L35" s="2" t="s">
        <v>405</v>
      </c>
      <c r="M35" s="2" t="s">
        <v>3351</v>
      </c>
      <c r="N35" s="2" t="s">
        <v>141</v>
      </c>
      <c r="O35" s="2" t="s">
        <v>411</v>
      </c>
      <c r="P35" s="2">
        <v>7497519</v>
      </c>
      <c r="Q35" s="2">
        <v>3127222979</v>
      </c>
      <c r="R35" s="2"/>
      <c r="S35" s="2"/>
      <c r="T35" s="2"/>
      <c r="U35" s="2"/>
      <c r="V35" s="2" t="s">
        <v>142</v>
      </c>
      <c r="W35" s="2"/>
      <c r="X35" s="2" t="s">
        <v>13</v>
      </c>
      <c r="Y35" s="2"/>
      <c r="Z35" s="2"/>
      <c r="AA35" s="2"/>
      <c r="AB35" s="2"/>
      <c r="AC35" s="2"/>
      <c r="AD35" s="2"/>
      <c r="AE35" s="2"/>
    </row>
    <row r="36" spans="1:31" ht="15" customHeight="1" x14ac:dyDescent="0.25">
      <c r="A36" s="2" t="s">
        <v>148</v>
      </c>
      <c r="B36" s="2" t="s">
        <v>144</v>
      </c>
      <c r="C36" s="2" t="s">
        <v>2680</v>
      </c>
      <c r="D36" s="2" t="s">
        <v>145</v>
      </c>
      <c r="E36" s="2" t="s">
        <v>12</v>
      </c>
      <c r="F36" s="2"/>
      <c r="G36" s="2"/>
      <c r="H36" s="2"/>
      <c r="I36" s="2"/>
      <c r="J36" s="2"/>
      <c r="K36" s="2"/>
      <c r="L36" s="2" t="s">
        <v>412</v>
      </c>
      <c r="M36" s="2" t="s">
        <v>3352</v>
      </c>
      <c r="N36" s="2" t="s">
        <v>413</v>
      </c>
      <c r="O36" s="2" t="s">
        <v>12</v>
      </c>
      <c r="P36" s="2" t="s">
        <v>146</v>
      </c>
      <c r="Q36" s="2"/>
      <c r="R36" s="2"/>
      <c r="S36" s="2"/>
      <c r="T36" s="2"/>
      <c r="U36" s="2"/>
      <c r="V36" s="2" t="s">
        <v>147</v>
      </c>
      <c r="W36" s="2"/>
      <c r="X36" s="2" t="s">
        <v>13</v>
      </c>
      <c r="Y36" s="2"/>
      <c r="Z36" s="2"/>
      <c r="AA36" s="2"/>
      <c r="AB36" s="2"/>
      <c r="AC36" s="2"/>
      <c r="AD36" s="2"/>
      <c r="AE36" s="2"/>
    </row>
    <row r="37" spans="1:31" ht="15" customHeight="1" x14ac:dyDescent="0.25">
      <c r="A37" s="2">
        <v>1906</v>
      </c>
      <c r="B37" s="2" t="s">
        <v>149</v>
      </c>
      <c r="C37" s="2" t="s">
        <v>545</v>
      </c>
      <c r="D37" s="2" t="s">
        <v>414</v>
      </c>
      <c r="E37" s="2" t="s">
        <v>12</v>
      </c>
      <c r="F37" s="2"/>
      <c r="G37" s="2"/>
      <c r="H37" s="2"/>
      <c r="I37" s="2"/>
      <c r="J37" s="2"/>
      <c r="K37" s="2"/>
      <c r="L37" s="2" t="s">
        <v>405</v>
      </c>
      <c r="M37" s="2" t="s">
        <v>3168</v>
      </c>
      <c r="N37" s="2" t="s">
        <v>73</v>
      </c>
      <c r="O37" s="2" t="s">
        <v>12</v>
      </c>
      <c r="P37" s="2">
        <v>8392290</v>
      </c>
      <c r="Q37" s="2">
        <v>8393027</v>
      </c>
      <c r="R37" s="2">
        <v>3137451572</v>
      </c>
      <c r="S37" s="2">
        <v>3206926797</v>
      </c>
      <c r="T37" s="2"/>
      <c r="U37" s="2"/>
      <c r="V37" s="2" t="s">
        <v>415</v>
      </c>
      <c r="W37" s="2" t="s">
        <v>13</v>
      </c>
      <c r="X37" s="2" t="s">
        <v>13</v>
      </c>
      <c r="Y37" s="2"/>
      <c r="Z37" s="2"/>
      <c r="AA37" s="2"/>
      <c r="AB37" s="2"/>
      <c r="AC37" s="2" t="s">
        <v>13</v>
      </c>
      <c r="AD37" s="2"/>
      <c r="AE37" s="2"/>
    </row>
    <row r="38" spans="1:31" ht="15" customHeight="1" x14ac:dyDescent="0.25">
      <c r="A38" s="2" t="s">
        <v>155</v>
      </c>
      <c r="B38" s="2" t="s">
        <v>150</v>
      </c>
      <c r="C38" s="2" t="s">
        <v>2681</v>
      </c>
      <c r="D38" s="2" t="s">
        <v>37</v>
      </c>
      <c r="E38" s="2" t="s">
        <v>12</v>
      </c>
      <c r="F38" s="2"/>
      <c r="G38" s="2"/>
      <c r="H38" s="2"/>
      <c r="I38" s="2"/>
      <c r="J38" s="2"/>
      <c r="K38" s="2"/>
      <c r="L38" s="2" t="s">
        <v>65</v>
      </c>
      <c r="M38" s="2" t="s">
        <v>3169</v>
      </c>
      <c r="N38" s="2" t="s">
        <v>151</v>
      </c>
      <c r="O38" s="2" t="s">
        <v>12</v>
      </c>
      <c r="P38" s="2" t="s">
        <v>152</v>
      </c>
      <c r="Q38" s="2" t="s">
        <v>153</v>
      </c>
      <c r="R38" s="2"/>
      <c r="S38" s="2"/>
      <c r="T38" s="2"/>
      <c r="U38" s="2"/>
      <c r="V38" s="2" t="s">
        <v>154</v>
      </c>
      <c r="W38" s="2"/>
      <c r="X38" s="2" t="s">
        <v>13</v>
      </c>
      <c r="Y38" s="2"/>
      <c r="Z38" s="2"/>
      <c r="AA38" s="2"/>
      <c r="AB38" s="2"/>
      <c r="AC38" s="2"/>
      <c r="AD38" s="2"/>
      <c r="AE38" s="2"/>
    </row>
    <row r="39" spans="1:31" ht="15" customHeight="1" x14ac:dyDescent="0.25">
      <c r="A39" s="2" t="s">
        <v>159</v>
      </c>
      <c r="B39" s="2" t="s">
        <v>156</v>
      </c>
      <c r="C39" s="2" t="s">
        <v>546</v>
      </c>
      <c r="D39" s="2" t="s">
        <v>359</v>
      </c>
      <c r="E39" s="2" t="s">
        <v>12</v>
      </c>
      <c r="F39" s="2"/>
      <c r="G39" s="2"/>
      <c r="H39" s="2"/>
      <c r="I39" s="2"/>
      <c r="J39" s="2"/>
      <c r="K39" s="2"/>
      <c r="L39" s="2" t="s">
        <v>590</v>
      </c>
      <c r="M39" s="2" t="s">
        <v>13</v>
      </c>
      <c r="N39" s="2"/>
      <c r="O39" s="2" t="s">
        <v>13</v>
      </c>
      <c r="P39" s="2" t="s">
        <v>157</v>
      </c>
      <c r="Q39" s="2"/>
      <c r="R39" s="2"/>
      <c r="S39" s="2"/>
      <c r="T39" s="2"/>
      <c r="U39" s="2"/>
      <c r="V39" s="2" t="s">
        <v>158</v>
      </c>
      <c r="W39" s="2"/>
      <c r="X39" s="2" t="s">
        <v>13</v>
      </c>
      <c r="Y39" s="2"/>
      <c r="Z39" s="2"/>
      <c r="AA39" s="2"/>
      <c r="AB39" s="2"/>
      <c r="AC39" s="2"/>
      <c r="AD39" s="2"/>
      <c r="AE39" s="2"/>
    </row>
    <row r="40" spans="1:31" ht="15" customHeight="1" x14ac:dyDescent="0.25">
      <c r="A40" s="2" t="s">
        <v>164</v>
      </c>
      <c r="B40" s="2" t="s">
        <v>160</v>
      </c>
      <c r="C40" s="2" t="s">
        <v>547</v>
      </c>
      <c r="D40" s="2" t="s">
        <v>84</v>
      </c>
      <c r="E40" s="2" t="s">
        <v>12</v>
      </c>
      <c r="F40" s="2"/>
      <c r="G40" s="2"/>
      <c r="H40" s="2"/>
      <c r="I40" s="2"/>
      <c r="J40" s="2"/>
      <c r="K40" s="2"/>
      <c r="L40" s="2" t="s">
        <v>416</v>
      </c>
      <c r="M40" s="2" t="s">
        <v>3170</v>
      </c>
      <c r="N40" s="2" t="s">
        <v>359</v>
      </c>
      <c r="O40" s="2" t="s">
        <v>12</v>
      </c>
      <c r="P40" s="2" t="s">
        <v>161</v>
      </c>
      <c r="Q40" s="2" t="s">
        <v>162</v>
      </c>
      <c r="R40" s="2"/>
      <c r="S40" s="2"/>
      <c r="T40" s="2"/>
      <c r="U40" s="2"/>
      <c r="V40" s="2" t="s">
        <v>163</v>
      </c>
      <c r="W40" s="2" t="s">
        <v>13</v>
      </c>
      <c r="X40" s="2"/>
      <c r="Y40" s="2"/>
      <c r="Z40" s="2"/>
      <c r="AA40" s="2"/>
      <c r="AB40" s="2"/>
      <c r="AC40" s="2"/>
      <c r="AD40" s="2"/>
      <c r="AE40" s="2"/>
    </row>
    <row r="41" spans="1:31" ht="15" customHeight="1" x14ac:dyDescent="0.25">
      <c r="A41" s="2" t="s">
        <v>167</v>
      </c>
      <c r="B41" s="2" t="s">
        <v>165</v>
      </c>
      <c r="C41" s="2" t="s">
        <v>548</v>
      </c>
      <c r="D41" s="2" t="s">
        <v>417</v>
      </c>
      <c r="E41" s="2" t="s">
        <v>12</v>
      </c>
      <c r="F41" s="2"/>
      <c r="G41" s="2"/>
      <c r="H41" s="2"/>
      <c r="I41" s="2"/>
      <c r="J41" s="2"/>
      <c r="K41" s="2"/>
      <c r="L41" s="2" t="s">
        <v>405</v>
      </c>
      <c r="M41" s="2" t="s">
        <v>588</v>
      </c>
      <c r="N41" s="2" t="s">
        <v>359</v>
      </c>
      <c r="O41" s="2" t="s">
        <v>12</v>
      </c>
      <c r="P41" s="2"/>
      <c r="Q41" s="2" t="s">
        <v>13</v>
      </c>
      <c r="R41" s="2"/>
      <c r="S41" s="2"/>
      <c r="T41" s="2"/>
      <c r="U41" s="2"/>
      <c r="V41" s="2" t="s">
        <v>166</v>
      </c>
      <c r="W41" s="2"/>
      <c r="X41" s="2" t="s">
        <v>13</v>
      </c>
      <c r="Y41" s="2"/>
      <c r="Z41" s="2"/>
      <c r="AA41" s="2"/>
      <c r="AB41" s="2"/>
      <c r="AC41" s="2"/>
      <c r="AD41" s="2"/>
      <c r="AE41" s="2"/>
    </row>
    <row r="42" spans="1:31" ht="15" customHeight="1" x14ac:dyDescent="0.25">
      <c r="A42" s="2" t="s">
        <v>172</v>
      </c>
      <c r="B42" s="2" t="s">
        <v>168</v>
      </c>
      <c r="C42" s="2" t="s">
        <v>549</v>
      </c>
      <c r="D42" s="2" t="s">
        <v>169</v>
      </c>
      <c r="E42" s="2" t="s">
        <v>12</v>
      </c>
      <c r="F42" s="2"/>
      <c r="G42" s="2"/>
      <c r="H42" s="2"/>
      <c r="I42" s="2"/>
      <c r="J42" s="2"/>
      <c r="K42" s="2"/>
      <c r="L42" s="2" t="s">
        <v>170</v>
      </c>
      <c r="M42" s="2" t="s">
        <v>13</v>
      </c>
      <c r="N42" s="2" t="s">
        <v>13</v>
      </c>
      <c r="O42" s="2"/>
      <c r="P42" s="2">
        <v>3137655127</v>
      </c>
      <c r="Q42" s="2" t="s">
        <v>13</v>
      </c>
      <c r="R42" s="2"/>
      <c r="S42" s="2"/>
      <c r="T42" s="2"/>
      <c r="U42" s="2"/>
      <c r="V42" s="2" t="s">
        <v>171</v>
      </c>
      <c r="W42" s="2" t="s">
        <v>13</v>
      </c>
      <c r="X42" s="2"/>
      <c r="Y42" s="2"/>
      <c r="Z42" s="2"/>
      <c r="AA42" s="2"/>
      <c r="AB42" s="2"/>
      <c r="AC42" s="2" t="s">
        <v>13</v>
      </c>
      <c r="AD42" s="2"/>
      <c r="AE42" s="2"/>
    </row>
    <row r="43" spans="1:31" ht="15" customHeight="1" x14ac:dyDescent="0.25">
      <c r="A43" s="2" t="s">
        <v>178</v>
      </c>
      <c r="B43" s="2" t="s">
        <v>418</v>
      </c>
      <c r="C43" s="2" t="s">
        <v>2682</v>
      </c>
      <c r="D43" s="2" t="s">
        <v>84</v>
      </c>
      <c r="E43" s="2" t="s">
        <v>12</v>
      </c>
      <c r="F43" s="2"/>
      <c r="G43" s="2"/>
      <c r="H43" s="2"/>
      <c r="I43" s="2"/>
      <c r="J43" s="2"/>
      <c r="K43" s="2"/>
      <c r="L43" s="2" t="s">
        <v>38</v>
      </c>
      <c r="M43" s="2" t="s">
        <v>3497</v>
      </c>
      <c r="N43" s="2" t="s">
        <v>359</v>
      </c>
      <c r="O43" s="2" t="s">
        <v>12</v>
      </c>
      <c r="P43" s="2" t="s">
        <v>173</v>
      </c>
      <c r="Q43" s="2" t="s">
        <v>174</v>
      </c>
      <c r="R43" s="2" t="s">
        <v>175</v>
      </c>
      <c r="S43" s="2" t="s">
        <v>176</v>
      </c>
      <c r="T43" s="2"/>
      <c r="U43" s="2"/>
      <c r="V43" s="2" t="s">
        <v>177</v>
      </c>
      <c r="W43" s="2"/>
      <c r="X43" s="2"/>
      <c r="Y43" s="2"/>
      <c r="Z43" s="2"/>
      <c r="AA43" s="2"/>
      <c r="AB43" s="2"/>
      <c r="AC43" s="2"/>
      <c r="AD43" s="2"/>
      <c r="AE43" s="2"/>
    </row>
    <row r="44" spans="1:31" ht="15" customHeight="1" x14ac:dyDescent="0.25">
      <c r="A44" s="2" t="s">
        <v>181</v>
      </c>
      <c r="B44" s="2" t="s">
        <v>419</v>
      </c>
      <c r="C44" s="2" t="s">
        <v>2683</v>
      </c>
      <c r="D44" s="2" t="s">
        <v>420</v>
      </c>
      <c r="E44" s="2" t="s">
        <v>12</v>
      </c>
      <c r="F44" s="2"/>
      <c r="G44" s="2"/>
      <c r="H44" s="2"/>
      <c r="I44" s="2"/>
      <c r="J44" s="2"/>
      <c r="K44" s="2"/>
      <c r="L44" s="2"/>
      <c r="M44" s="2" t="s">
        <v>3171</v>
      </c>
      <c r="N44" s="2" t="s">
        <v>359</v>
      </c>
      <c r="O44" s="2" t="s">
        <v>12</v>
      </c>
      <c r="P44" s="2" t="s">
        <v>179</v>
      </c>
      <c r="Q44" s="2" t="s">
        <v>13</v>
      </c>
      <c r="R44" s="2"/>
      <c r="S44" s="2"/>
      <c r="T44" s="2"/>
      <c r="U44" s="2"/>
      <c r="V44" s="2" t="s">
        <v>180</v>
      </c>
      <c r="W44" s="2" t="s">
        <v>13</v>
      </c>
      <c r="X44" s="2"/>
      <c r="Y44" s="2"/>
      <c r="Z44" s="2"/>
      <c r="AA44" s="2"/>
      <c r="AB44" s="2"/>
      <c r="AC44" s="2" t="s">
        <v>13</v>
      </c>
      <c r="AD44" s="2"/>
      <c r="AE44" s="2"/>
    </row>
    <row r="45" spans="1:31" ht="15" customHeight="1" x14ac:dyDescent="0.25">
      <c r="A45" s="2" t="s">
        <v>186</v>
      </c>
      <c r="B45" s="2" t="s">
        <v>182</v>
      </c>
      <c r="C45" s="2" t="s">
        <v>2684</v>
      </c>
      <c r="D45" s="2" t="s">
        <v>183</v>
      </c>
      <c r="E45" s="2" t="s">
        <v>12</v>
      </c>
      <c r="F45" s="2"/>
      <c r="G45" s="2"/>
      <c r="H45" s="2"/>
      <c r="I45" s="2"/>
      <c r="J45" s="2"/>
      <c r="K45" s="2"/>
      <c r="L45" s="2" t="s">
        <v>421</v>
      </c>
      <c r="M45" s="2" t="s">
        <v>3353</v>
      </c>
      <c r="N45" s="2"/>
      <c r="O45" s="2"/>
      <c r="P45" s="2" t="s">
        <v>184</v>
      </c>
      <c r="Q45" s="2"/>
      <c r="R45" s="2"/>
      <c r="S45" s="2"/>
      <c r="T45" s="2"/>
      <c r="U45" s="2"/>
      <c r="V45" s="2" t="s">
        <v>185</v>
      </c>
      <c r="W45" s="2" t="s">
        <v>13</v>
      </c>
      <c r="X45" s="2"/>
      <c r="Y45" s="2"/>
      <c r="Z45" s="2"/>
      <c r="AA45" s="2"/>
      <c r="AB45" s="2"/>
      <c r="AC45" s="2" t="s">
        <v>13</v>
      </c>
      <c r="AD45" s="2"/>
      <c r="AE45" s="2"/>
    </row>
    <row r="46" spans="1:31" ht="15" customHeight="1" x14ac:dyDescent="0.25">
      <c r="A46" s="2" t="s">
        <v>191</v>
      </c>
      <c r="B46" s="2" t="s">
        <v>187</v>
      </c>
      <c r="C46" s="2" t="s">
        <v>550</v>
      </c>
      <c r="D46" s="2" t="s">
        <v>53</v>
      </c>
      <c r="E46" s="2" t="s">
        <v>12</v>
      </c>
      <c r="F46" s="2"/>
      <c r="G46" s="2"/>
      <c r="H46" s="2"/>
      <c r="I46" s="2"/>
      <c r="J46" s="2"/>
      <c r="K46" s="2"/>
      <c r="L46" s="2" t="s">
        <v>422</v>
      </c>
      <c r="M46" s="2" t="s">
        <v>188</v>
      </c>
      <c r="N46" s="2" t="s">
        <v>151</v>
      </c>
      <c r="O46" s="2" t="s">
        <v>12</v>
      </c>
      <c r="P46" s="2">
        <v>3174380383</v>
      </c>
      <c r="Q46" s="2">
        <v>3176549404</v>
      </c>
      <c r="R46" s="2"/>
      <c r="S46" s="2"/>
      <c r="T46" s="2"/>
      <c r="U46" s="2"/>
      <c r="V46" s="2" t="s">
        <v>189</v>
      </c>
      <c r="W46" s="2"/>
      <c r="X46" s="2"/>
      <c r="Y46" s="2"/>
      <c r="Z46" s="2"/>
      <c r="AA46" s="2"/>
      <c r="AB46" s="2"/>
      <c r="AC46" s="2" t="s">
        <v>190</v>
      </c>
      <c r="AD46" s="2"/>
      <c r="AE46" s="2"/>
    </row>
    <row r="47" spans="1:31" ht="15" customHeight="1" x14ac:dyDescent="0.25">
      <c r="A47" s="2" t="s">
        <v>197</v>
      </c>
      <c r="B47" s="2" t="s">
        <v>192</v>
      </c>
      <c r="C47" s="2" t="s">
        <v>2685</v>
      </c>
      <c r="D47" s="2" t="s">
        <v>193</v>
      </c>
      <c r="E47" s="2" t="s">
        <v>12</v>
      </c>
      <c r="F47" s="2"/>
      <c r="G47" s="2"/>
      <c r="H47" s="2"/>
      <c r="I47" s="2"/>
      <c r="J47" s="2"/>
      <c r="K47" s="2"/>
      <c r="L47" s="2"/>
      <c r="M47" s="2" t="s">
        <v>3477</v>
      </c>
      <c r="N47" s="2" t="s">
        <v>193</v>
      </c>
      <c r="O47" s="2" t="s">
        <v>12</v>
      </c>
      <c r="P47" s="2" t="s">
        <v>194</v>
      </c>
      <c r="Q47" s="2" t="s">
        <v>195</v>
      </c>
      <c r="R47" s="2"/>
      <c r="S47" s="2"/>
      <c r="T47" s="2"/>
      <c r="U47" s="2"/>
      <c r="V47" s="2" t="s">
        <v>196</v>
      </c>
      <c r="W47" s="2" t="s">
        <v>13</v>
      </c>
      <c r="X47" s="2" t="s">
        <v>13</v>
      </c>
      <c r="Y47" s="2"/>
      <c r="Z47" s="2"/>
      <c r="AA47" s="2"/>
      <c r="AB47" s="2"/>
      <c r="AC47" s="2"/>
      <c r="AD47" s="2"/>
      <c r="AE47" s="2"/>
    </row>
    <row r="48" spans="1:31" ht="15" customHeight="1" x14ac:dyDescent="0.25">
      <c r="A48" s="2" t="s">
        <v>201</v>
      </c>
      <c r="B48" s="2" t="s">
        <v>198</v>
      </c>
      <c r="C48" s="2" t="s">
        <v>551</v>
      </c>
      <c r="D48" s="2" t="s">
        <v>432</v>
      </c>
      <c r="E48" s="2" t="s">
        <v>12</v>
      </c>
      <c r="F48" s="2" t="s">
        <v>552</v>
      </c>
      <c r="G48" s="2" t="s">
        <v>433</v>
      </c>
      <c r="H48" s="2" t="s">
        <v>434</v>
      </c>
      <c r="I48" s="2"/>
      <c r="J48" s="2"/>
      <c r="K48" s="2"/>
      <c r="L48" s="2" t="s">
        <v>405</v>
      </c>
      <c r="M48" s="2" t="s">
        <v>199</v>
      </c>
      <c r="N48" s="2" t="s">
        <v>359</v>
      </c>
      <c r="O48" s="2" t="s">
        <v>12</v>
      </c>
      <c r="P48" s="2">
        <v>3111301</v>
      </c>
      <c r="Q48" s="2">
        <v>3116342698</v>
      </c>
      <c r="R48" s="2"/>
      <c r="S48" s="2"/>
      <c r="T48" s="2"/>
      <c r="U48" s="2"/>
      <c r="V48" s="2" t="s">
        <v>200</v>
      </c>
      <c r="W48" s="2" t="s">
        <v>13</v>
      </c>
      <c r="X48" s="2"/>
      <c r="Y48" s="2"/>
      <c r="Z48" s="2"/>
      <c r="AA48" s="2"/>
      <c r="AB48" s="2"/>
      <c r="AC48" s="2"/>
      <c r="AD48" s="2"/>
      <c r="AE48" s="2"/>
    </row>
    <row r="49" spans="1:31" ht="15" customHeight="1" x14ac:dyDescent="0.25">
      <c r="A49" s="2" t="s">
        <v>204</v>
      </c>
      <c r="B49" s="2" t="s">
        <v>202</v>
      </c>
      <c r="C49" s="2" t="s">
        <v>553</v>
      </c>
      <c r="D49" s="2" t="s">
        <v>73</v>
      </c>
      <c r="E49" s="2" t="s">
        <v>12</v>
      </c>
      <c r="F49" s="2"/>
      <c r="G49" s="2"/>
      <c r="H49" s="2"/>
      <c r="I49" s="2"/>
      <c r="J49" s="2"/>
      <c r="K49" s="2"/>
      <c r="L49" s="2" t="s">
        <v>581</v>
      </c>
      <c r="M49" s="2" t="s">
        <v>2971</v>
      </c>
      <c r="N49" s="2" t="s">
        <v>359</v>
      </c>
      <c r="O49" s="2" t="s">
        <v>12</v>
      </c>
      <c r="P49" s="2">
        <v>3113835442</v>
      </c>
      <c r="Q49" s="2">
        <v>3104165632</v>
      </c>
      <c r="R49" s="2">
        <v>3661481</v>
      </c>
      <c r="S49" s="2"/>
      <c r="T49" s="2"/>
      <c r="U49" s="2"/>
      <c r="V49" s="2" t="s">
        <v>203</v>
      </c>
      <c r="W49" s="2"/>
      <c r="X49" s="2"/>
      <c r="Y49" s="2"/>
      <c r="Z49" s="2"/>
      <c r="AA49" s="2"/>
      <c r="AB49" s="2"/>
      <c r="AC49" s="2" t="s">
        <v>13</v>
      </c>
      <c r="AD49" s="2"/>
      <c r="AE49" s="2"/>
    </row>
    <row r="50" spans="1:31" ht="15" customHeight="1" x14ac:dyDescent="0.25">
      <c r="A50" s="2" t="s">
        <v>208</v>
      </c>
      <c r="B50" s="2" t="s">
        <v>437</v>
      </c>
      <c r="C50" s="2" t="s">
        <v>2839</v>
      </c>
      <c r="D50" s="2" t="s">
        <v>361</v>
      </c>
      <c r="E50" s="2" t="s">
        <v>12</v>
      </c>
      <c r="F50" s="2"/>
      <c r="G50" s="2"/>
      <c r="H50" s="2"/>
      <c r="I50" s="2"/>
      <c r="J50" s="2"/>
      <c r="K50" s="2"/>
      <c r="L50" s="2" t="s">
        <v>205</v>
      </c>
      <c r="M50" s="2" t="s">
        <v>3172</v>
      </c>
      <c r="N50" s="2" t="s">
        <v>359</v>
      </c>
      <c r="O50" s="2" t="s">
        <v>12</v>
      </c>
      <c r="P50" s="2" t="s">
        <v>206</v>
      </c>
      <c r="Q50" s="2" t="s">
        <v>207</v>
      </c>
      <c r="R50" s="2"/>
      <c r="S50" s="2"/>
      <c r="T50" s="2"/>
      <c r="U50" s="2"/>
      <c r="V50" s="2" t="s">
        <v>13</v>
      </c>
      <c r="W50" s="2"/>
      <c r="X50" s="2"/>
      <c r="Y50" s="2"/>
      <c r="Z50" s="2"/>
      <c r="AA50" s="2"/>
      <c r="AB50" s="2"/>
      <c r="AC50" s="2" t="s">
        <v>13</v>
      </c>
      <c r="AD50" s="2"/>
      <c r="AE50" s="2"/>
    </row>
    <row r="51" spans="1:31" ht="15" customHeight="1" x14ac:dyDescent="0.25">
      <c r="A51" s="2" t="s">
        <v>210</v>
      </c>
      <c r="B51" s="2" t="s">
        <v>209</v>
      </c>
      <c r="C51" s="2" t="s">
        <v>554</v>
      </c>
      <c r="D51" s="2" t="s">
        <v>361</v>
      </c>
      <c r="E51" s="2" t="s">
        <v>12</v>
      </c>
      <c r="F51" s="2"/>
      <c r="G51" s="2"/>
      <c r="H51" s="2"/>
      <c r="I51" s="2"/>
      <c r="J51" s="2"/>
      <c r="K51" s="2"/>
      <c r="L51" s="2" t="s">
        <v>405</v>
      </c>
      <c r="M51" s="2" t="s">
        <v>589</v>
      </c>
      <c r="N51" s="2" t="s">
        <v>359</v>
      </c>
      <c r="O51" s="2" t="s">
        <v>12</v>
      </c>
      <c r="P51" s="2">
        <v>3118003</v>
      </c>
      <c r="Q51" s="2">
        <v>3206645995</v>
      </c>
      <c r="R51" s="2"/>
      <c r="S51" s="2"/>
      <c r="T51" s="2"/>
      <c r="U51" s="2"/>
      <c r="V51" s="2" t="s">
        <v>438</v>
      </c>
      <c r="W51" s="2" t="s">
        <v>439</v>
      </c>
      <c r="X51" s="2"/>
      <c r="Y51" s="2"/>
      <c r="Z51" s="2"/>
      <c r="AA51" s="2"/>
      <c r="AB51" s="2"/>
      <c r="AC51" s="2"/>
      <c r="AD51" s="2"/>
      <c r="AE51" s="2"/>
    </row>
    <row r="52" spans="1:31" ht="15" customHeight="1" x14ac:dyDescent="0.25">
      <c r="A52" s="2">
        <v>2947</v>
      </c>
      <c r="B52" s="2" t="s">
        <v>211</v>
      </c>
      <c r="C52" s="2" t="s">
        <v>555</v>
      </c>
      <c r="D52" s="2" t="s">
        <v>37</v>
      </c>
      <c r="E52" s="2" t="s">
        <v>12</v>
      </c>
      <c r="F52" s="2"/>
      <c r="G52" s="2"/>
      <c r="H52" s="2"/>
      <c r="I52" s="2"/>
      <c r="J52" s="2"/>
      <c r="K52" s="2"/>
      <c r="L52" s="2"/>
      <c r="M52" s="2" t="s">
        <v>3173</v>
      </c>
      <c r="N52" s="2" t="s">
        <v>21</v>
      </c>
      <c r="O52" s="2" t="s">
        <v>12</v>
      </c>
      <c r="P52" s="2" t="s">
        <v>212</v>
      </c>
      <c r="Q52" s="2" t="s">
        <v>213</v>
      </c>
      <c r="R52" s="2"/>
      <c r="S52" s="2"/>
      <c r="T52" s="2"/>
      <c r="U52" s="2"/>
      <c r="V52" s="2" t="s">
        <v>214</v>
      </c>
      <c r="W52" s="2"/>
      <c r="X52" s="2" t="s">
        <v>3033</v>
      </c>
      <c r="Y52" s="2"/>
      <c r="Z52" s="2"/>
      <c r="AA52" s="2"/>
      <c r="AB52" s="2"/>
      <c r="AC52" s="2" t="s">
        <v>13</v>
      </c>
      <c r="AD52" s="2"/>
      <c r="AE52" s="2"/>
    </row>
    <row r="53" spans="1:31" ht="15" customHeight="1" x14ac:dyDescent="0.25">
      <c r="A53" s="2" t="s">
        <v>218</v>
      </c>
      <c r="B53" s="2" t="s">
        <v>215</v>
      </c>
      <c r="C53" s="2" t="s">
        <v>556</v>
      </c>
      <c r="D53" s="2" t="s">
        <v>442</v>
      </c>
      <c r="E53" s="2" t="s">
        <v>12</v>
      </c>
      <c r="F53" s="2"/>
      <c r="G53" s="2"/>
      <c r="H53" s="2"/>
      <c r="I53" s="2"/>
      <c r="J53" s="2"/>
      <c r="K53" s="2"/>
      <c r="L53" s="2" t="s">
        <v>13</v>
      </c>
      <c r="M53" s="2" t="s">
        <v>3174</v>
      </c>
      <c r="N53" s="2" t="s">
        <v>359</v>
      </c>
      <c r="O53" s="2" t="s">
        <v>12</v>
      </c>
      <c r="P53" s="2" t="s">
        <v>216</v>
      </c>
      <c r="Q53" s="2"/>
      <c r="R53" s="2"/>
      <c r="S53" s="2"/>
      <c r="T53" s="2"/>
      <c r="U53" s="2"/>
      <c r="V53" s="2" t="s">
        <v>217</v>
      </c>
      <c r="W53" s="2"/>
      <c r="X53" s="2" t="s">
        <v>13</v>
      </c>
      <c r="Y53" s="2"/>
      <c r="Z53" s="2"/>
      <c r="AA53" s="2"/>
      <c r="AB53" s="2"/>
      <c r="AC53" s="2"/>
      <c r="AD53" s="2"/>
      <c r="AE53" s="2"/>
    </row>
    <row r="54" spans="1:31" ht="15" customHeight="1" x14ac:dyDescent="0.25">
      <c r="A54" s="2" t="s">
        <v>221</v>
      </c>
      <c r="B54" s="2" t="s">
        <v>443</v>
      </c>
      <c r="C54" s="2" t="s">
        <v>557</v>
      </c>
      <c r="D54" s="2" t="s">
        <v>417</v>
      </c>
      <c r="E54" s="2" t="s">
        <v>12</v>
      </c>
      <c r="F54" s="2"/>
      <c r="G54" s="2"/>
      <c r="H54" s="2"/>
      <c r="I54" s="2"/>
      <c r="J54" s="2"/>
      <c r="K54" s="2"/>
      <c r="L54" s="2" t="s">
        <v>405</v>
      </c>
      <c r="M54" s="2" t="s">
        <v>219</v>
      </c>
      <c r="N54" s="2" t="s">
        <v>359</v>
      </c>
      <c r="O54" s="2" t="s">
        <v>12</v>
      </c>
      <c r="P54" s="2" t="s">
        <v>3526</v>
      </c>
      <c r="Q54" s="2">
        <v>3117690805</v>
      </c>
      <c r="R54" s="2"/>
      <c r="S54" s="2"/>
      <c r="T54" s="2"/>
      <c r="U54" s="2"/>
      <c r="V54" s="2" t="s">
        <v>220</v>
      </c>
      <c r="W54" s="2"/>
      <c r="X54" s="2"/>
      <c r="Y54" s="2"/>
      <c r="Z54" s="2"/>
      <c r="AA54" s="2"/>
      <c r="AB54" s="2"/>
      <c r="AC54" s="2"/>
      <c r="AD54" s="2"/>
      <c r="AE54" s="2"/>
    </row>
    <row r="55" spans="1:31" ht="15" customHeight="1" x14ac:dyDescent="0.25">
      <c r="A55" s="2" t="s">
        <v>224</v>
      </c>
      <c r="B55" s="2" t="s">
        <v>444</v>
      </c>
      <c r="C55" s="2" t="s">
        <v>558</v>
      </c>
      <c r="D55" s="2" t="s">
        <v>359</v>
      </c>
      <c r="E55" s="2" t="s">
        <v>12</v>
      </c>
      <c r="F55" s="2"/>
      <c r="G55" s="2"/>
      <c r="H55" s="2"/>
      <c r="I55" s="2"/>
      <c r="J55" s="2"/>
      <c r="K55" s="2"/>
      <c r="L55" s="2" t="s">
        <v>405</v>
      </c>
      <c r="M55" s="2" t="s">
        <v>222</v>
      </c>
      <c r="N55" s="2" t="s">
        <v>359</v>
      </c>
      <c r="O55" s="2" t="s">
        <v>12</v>
      </c>
      <c r="P55" s="2">
        <v>5702505</v>
      </c>
      <c r="Q55" s="2">
        <v>3186425023</v>
      </c>
      <c r="R55" s="2"/>
      <c r="S55" s="2"/>
      <c r="T55" s="2"/>
      <c r="U55" s="2"/>
      <c r="V55" s="2" t="s">
        <v>223</v>
      </c>
      <c r="W55" s="2"/>
      <c r="X55" s="2"/>
      <c r="Y55" s="2"/>
      <c r="Z55" s="2"/>
      <c r="AA55" s="2"/>
      <c r="AB55" s="2"/>
      <c r="AC55" s="2"/>
      <c r="AD55" s="2"/>
      <c r="AE55" s="2"/>
    </row>
    <row r="56" spans="1:31" ht="15" customHeight="1" x14ac:dyDescent="0.25">
      <c r="A56" s="2" t="s">
        <v>227</v>
      </c>
      <c r="B56" s="2" t="s">
        <v>225</v>
      </c>
      <c r="C56" s="2" t="s">
        <v>559</v>
      </c>
      <c r="D56" s="2" t="s">
        <v>53</v>
      </c>
      <c r="E56" s="2" t="s">
        <v>12</v>
      </c>
      <c r="F56" s="2"/>
      <c r="G56" s="2"/>
      <c r="H56" s="2"/>
      <c r="I56" s="2"/>
      <c r="J56" s="2"/>
      <c r="K56" s="2"/>
      <c r="L56" s="2" t="s">
        <v>405</v>
      </c>
      <c r="M56" s="2" t="s">
        <v>3175</v>
      </c>
      <c r="N56" s="2" t="s">
        <v>359</v>
      </c>
      <c r="O56" s="2" t="s">
        <v>12</v>
      </c>
      <c r="P56" s="2">
        <v>3124809</v>
      </c>
      <c r="Q56" s="2">
        <v>3680265</v>
      </c>
      <c r="R56" s="2">
        <v>3216133188</v>
      </c>
      <c r="S56" s="2"/>
      <c r="T56" s="2"/>
      <c r="U56" s="2"/>
      <c r="V56" s="2" t="s">
        <v>226</v>
      </c>
      <c r="W56" s="2"/>
      <c r="X56" s="2"/>
      <c r="Y56" s="2"/>
      <c r="Z56" s="2"/>
      <c r="AA56" s="2"/>
      <c r="AB56" s="2"/>
      <c r="AC56" s="2"/>
      <c r="AD56" s="2"/>
      <c r="AE56" s="2"/>
    </row>
    <row r="57" spans="1:31" ht="15" customHeight="1" x14ac:dyDescent="0.25">
      <c r="A57" s="2" t="s">
        <v>230</v>
      </c>
      <c r="B57" s="2" t="s">
        <v>445</v>
      </c>
      <c r="C57" s="2" t="s">
        <v>2686</v>
      </c>
      <c r="D57" s="2" t="s">
        <v>73</v>
      </c>
      <c r="E57" s="2" t="s">
        <v>12</v>
      </c>
      <c r="F57" s="2"/>
      <c r="G57" s="2"/>
      <c r="H57" s="2"/>
      <c r="I57" s="2"/>
      <c r="J57" s="2"/>
      <c r="K57" s="2"/>
      <c r="L57" s="2"/>
      <c r="M57" s="2" t="s">
        <v>3354</v>
      </c>
      <c r="N57" s="2" t="s">
        <v>73</v>
      </c>
      <c r="O57" s="2" t="s">
        <v>12</v>
      </c>
      <c r="P57" s="2" t="s">
        <v>228</v>
      </c>
      <c r="Q57" s="2"/>
      <c r="R57" s="2"/>
      <c r="S57" s="2"/>
      <c r="T57" s="2"/>
      <c r="U57" s="2"/>
      <c r="V57" s="2" t="s">
        <v>229</v>
      </c>
      <c r="W57" s="2" t="s">
        <v>13</v>
      </c>
      <c r="X57" s="2"/>
      <c r="Y57" s="2"/>
      <c r="Z57" s="2"/>
      <c r="AA57" s="2"/>
      <c r="AB57" s="2"/>
      <c r="AC57" s="2" t="s">
        <v>13</v>
      </c>
      <c r="AD57" s="2"/>
      <c r="AE57" s="2"/>
    </row>
    <row r="58" spans="1:31" ht="15" customHeight="1" x14ac:dyDescent="0.25">
      <c r="A58" s="2" t="s">
        <v>233</v>
      </c>
      <c r="B58" s="2" t="s">
        <v>446</v>
      </c>
      <c r="C58" s="2" t="s">
        <v>2687</v>
      </c>
      <c r="D58" s="2" t="s">
        <v>447</v>
      </c>
      <c r="E58" s="2" t="s">
        <v>12</v>
      </c>
      <c r="F58" s="2"/>
      <c r="G58" s="2"/>
      <c r="H58" s="2"/>
      <c r="I58" s="2"/>
      <c r="J58" s="2"/>
      <c r="K58" s="2"/>
      <c r="L58" s="2" t="s">
        <v>65</v>
      </c>
      <c r="M58" s="2" t="s">
        <v>605</v>
      </c>
      <c r="N58" s="2" t="s">
        <v>359</v>
      </c>
      <c r="O58" s="2" t="s">
        <v>12</v>
      </c>
      <c r="P58" s="2" t="s">
        <v>231</v>
      </c>
      <c r="Q58" s="2"/>
      <c r="R58" s="2"/>
      <c r="S58" s="2"/>
      <c r="T58" s="2"/>
      <c r="U58" s="2"/>
      <c r="V58" s="2" t="s">
        <v>232</v>
      </c>
      <c r="W58" s="2" t="s">
        <v>13</v>
      </c>
      <c r="X58" s="2"/>
      <c r="Y58" s="2"/>
      <c r="Z58" s="2"/>
      <c r="AA58" s="2"/>
      <c r="AB58" s="2"/>
      <c r="AC58" s="2" t="s">
        <v>13</v>
      </c>
      <c r="AD58" s="2"/>
      <c r="AE58" s="2"/>
    </row>
    <row r="59" spans="1:31" ht="15" customHeight="1" x14ac:dyDescent="0.25">
      <c r="A59" s="2" t="s">
        <v>236</v>
      </c>
      <c r="B59" s="2" t="s">
        <v>448</v>
      </c>
      <c r="C59" s="2" t="s">
        <v>2688</v>
      </c>
      <c r="D59" s="2" t="s">
        <v>408</v>
      </c>
      <c r="E59" s="2" t="s">
        <v>12</v>
      </c>
      <c r="F59" s="2"/>
      <c r="G59" s="2"/>
      <c r="H59" s="2"/>
      <c r="I59" s="2"/>
      <c r="J59" s="2"/>
      <c r="K59" s="2"/>
      <c r="L59" s="2" t="s">
        <v>45</v>
      </c>
      <c r="M59" s="2" t="s">
        <v>13</v>
      </c>
      <c r="N59" s="2"/>
      <c r="O59" s="2" t="s">
        <v>13</v>
      </c>
      <c r="P59" s="2" t="s">
        <v>234</v>
      </c>
      <c r="Q59" s="2" t="s">
        <v>235</v>
      </c>
      <c r="R59" s="2"/>
      <c r="S59" s="2"/>
      <c r="T59" s="2"/>
      <c r="U59" s="2"/>
      <c r="V59" s="2" t="s">
        <v>235</v>
      </c>
      <c r="W59" s="2" t="s">
        <v>236</v>
      </c>
      <c r="X59" s="2" t="s">
        <v>13</v>
      </c>
      <c r="Y59" s="2"/>
      <c r="Z59" s="2"/>
      <c r="AA59" s="2"/>
      <c r="AB59" s="2"/>
      <c r="AC59" s="2" t="s">
        <v>13</v>
      </c>
      <c r="AD59" s="2"/>
      <c r="AE59" s="2"/>
    </row>
    <row r="60" spans="1:31" ht="15" customHeight="1" x14ac:dyDescent="0.25">
      <c r="A60" s="2" t="s">
        <v>241</v>
      </c>
      <c r="B60" s="2" t="s">
        <v>237</v>
      </c>
      <c r="C60" s="2" t="s">
        <v>2840</v>
      </c>
      <c r="D60" s="2" t="s">
        <v>53</v>
      </c>
      <c r="E60" s="2" t="s">
        <v>12</v>
      </c>
      <c r="F60" s="2"/>
      <c r="G60" s="2"/>
      <c r="H60" s="2"/>
      <c r="I60" s="2"/>
      <c r="J60" s="2"/>
      <c r="K60" s="2"/>
      <c r="L60" s="2" t="s">
        <v>238</v>
      </c>
      <c r="M60" s="2" t="s">
        <v>3176</v>
      </c>
      <c r="N60" s="2" t="s">
        <v>151</v>
      </c>
      <c r="O60" s="2" t="s">
        <v>12</v>
      </c>
      <c r="P60" s="2" t="s">
        <v>239</v>
      </c>
      <c r="Q60" s="2"/>
      <c r="R60" s="2"/>
      <c r="S60" s="2"/>
      <c r="T60" s="2"/>
      <c r="U60" s="2"/>
      <c r="V60" s="2" t="s">
        <v>240</v>
      </c>
      <c r="W60" s="2"/>
      <c r="X60" s="2" t="s">
        <v>13</v>
      </c>
      <c r="Y60" s="2"/>
      <c r="Z60" s="2"/>
      <c r="AA60" s="2"/>
      <c r="AB60" s="2"/>
      <c r="AC60" s="2"/>
      <c r="AD60" s="2"/>
      <c r="AE60" s="2"/>
    </row>
    <row r="61" spans="1:31" ht="15" customHeight="1" x14ac:dyDescent="0.25">
      <c r="A61" s="2" t="s">
        <v>246</v>
      </c>
      <c r="B61" s="2" t="s">
        <v>3062</v>
      </c>
      <c r="C61" s="2" t="s">
        <v>560</v>
      </c>
      <c r="D61" s="2" t="s">
        <v>242</v>
      </c>
      <c r="E61" s="2" t="s">
        <v>12</v>
      </c>
      <c r="F61" s="2"/>
      <c r="G61" s="2"/>
      <c r="H61" s="2"/>
      <c r="I61" s="2"/>
      <c r="J61" s="2"/>
      <c r="K61" s="2"/>
      <c r="L61" s="2" t="s">
        <v>205</v>
      </c>
      <c r="M61" s="2" t="s">
        <v>3177</v>
      </c>
      <c r="N61" s="2" t="s">
        <v>242</v>
      </c>
      <c r="O61" s="2" t="s">
        <v>12</v>
      </c>
      <c r="P61" s="2" t="s">
        <v>243</v>
      </c>
      <c r="Q61" s="2" t="s">
        <v>244</v>
      </c>
      <c r="R61" s="2"/>
      <c r="S61" s="2"/>
      <c r="T61" s="2"/>
      <c r="U61" s="2"/>
      <c r="V61" s="2" t="s">
        <v>245</v>
      </c>
      <c r="W61" s="2"/>
      <c r="X61" s="2"/>
      <c r="Y61" s="2"/>
      <c r="Z61" s="2"/>
      <c r="AA61" s="2"/>
      <c r="AB61" s="2"/>
      <c r="AC61" s="2"/>
      <c r="AD61" s="2"/>
      <c r="AE61" s="2"/>
    </row>
    <row r="62" spans="1:31" ht="15" customHeight="1" x14ac:dyDescent="0.25">
      <c r="A62" s="2" t="s">
        <v>248</v>
      </c>
      <c r="B62" s="2" t="s">
        <v>449</v>
      </c>
      <c r="C62" s="2" t="s">
        <v>561</v>
      </c>
      <c r="D62" s="2" t="s">
        <v>361</v>
      </c>
      <c r="E62" s="2" t="s">
        <v>12</v>
      </c>
      <c r="F62" s="2"/>
      <c r="G62" s="2"/>
      <c r="H62" s="2"/>
      <c r="I62" s="2"/>
      <c r="J62" s="2"/>
      <c r="K62" s="2"/>
      <c r="L62" s="2" t="s">
        <v>405</v>
      </c>
      <c r="M62" s="2" t="s">
        <v>3178</v>
      </c>
      <c r="N62" s="2" t="s">
        <v>359</v>
      </c>
      <c r="O62" s="2" t="s">
        <v>12</v>
      </c>
      <c r="P62" s="2">
        <v>2628866</v>
      </c>
      <c r="Q62" s="2">
        <v>2624774</v>
      </c>
      <c r="R62" s="2">
        <v>3104341539</v>
      </c>
      <c r="S62" s="2"/>
      <c r="T62" s="2"/>
      <c r="U62" s="2"/>
      <c r="V62" s="2" t="s">
        <v>247</v>
      </c>
      <c r="W62" s="2"/>
      <c r="X62" s="2"/>
      <c r="Y62" s="2"/>
      <c r="Z62" s="2"/>
      <c r="AA62" s="2"/>
      <c r="AB62" s="2"/>
      <c r="AC62" s="2"/>
      <c r="AD62" s="2"/>
      <c r="AE62" s="2"/>
    </row>
    <row r="63" spans="1:31" ht="15" customHeight="1" x14ac:dyDescent="0.25">
      <c r="A63" s="2" t="s">
        <v>167</v>
      </c>
      <c r="B63" s="2" t="s">
        <v>3075</v>
      </c>
      <c r="C63" s="2" t="s">
        <v>548</v>
      </c>
      <c r="D63" s="2" t="s">
        <v>417</v>
      </c>
      <c r="E63" s="2" t="s">
        <v>12</v>
      </c>
      <c r="F63" s="2"/>
      <c r="G63" s="2"/>
      <c r="H63" s="2"/>
      <c r="I63" s="2"/>
      <c r="J63" s="2"/>
      <c r="K63" s="2"/>
      <c r="L63" s="2" t="s">
        <v>405</v>
      </c>
      <c r="M63" s="2" t="s">
        <v>3179</v>
      </c>
      <c r="N63" s="2" t="s">
        <v>359</v>
      </c>
      <c r="O63" s="2" t="s">
        <v>12</v>
      </c>
      <c r="P63" s="2">
        <v>3813000</v>
      </c>
      <c r="Q63" s="2">
        <v>3171295</v>
      </c>
      <c r="R63" s="2">
        <v>3128663139</v>
      </c>
      <c r="S63" s="2"/>
      <c r="T63" s="2"/>
      <c r="U63" s="2"/>
      <c r="V63" s="2" t="s">
        <v>249</v>
      </c>
      <c r="W63" s="2"/>
      <c r="X63" s="2"/>
      <c r="Y63" s="2"/>
      <c r="Z63" s="2"/>
      <c r="AA63" s="2"/>
      <c r="AB63" s="2"/>
      <c r="AC63" s="2"/>
      <c r="AD63" s="2"/>
      <c r="AE63" s="2"/>
    </row>
    <row r="64" spans="1:31" ht="15" customHeight="1" x14ac:dyDescent="0.25">
      <c r="A64" s="2" t="s">
        <v>251</v>
      </c>
      <c r="B64" s="2" t="s">
        <v>450</v>
      </c>
      <c r="C64" s="2" t="s">
        <v>562</v>
      </c>
      <c r="D64" s="2" t="s">
        <v>13</v>
      </c>
      <c r="E64" s="2" t="s">
        <v>12</v>
      </c>
      <c r="F64" s="2"/>
      <c r="G64" s="2"/>
      <c r="H64" s="2"/>
      <c r="I64" s="2"/>
      <c r="J64" s="2"/>
      <c r="K64" s="2"/>
      <c r="L64" s="2" t="s">
        <v>451</v>
      </c>
      <c r="M64" s="2" t="s">
        <v>3180</v>
      </c>
      <c r="N64" s="2" t="s">
        <v>13</v>
      </c>
      <c r="O64" s="2"/>
      <c r="P64" s="2">
        <v>3108968487</v>
      </c>
      <c r="Q64" s="2" t="s">
        <v>13</v>
      </c>
      <c r="R64" s="2"/>
      <c r="S64" s="2"/>
      <c r="T64" s="2"/>
      <c r="U64" s="2"/>
      <c r="V64" s="2" t="s">
        <v>250</v>
      </c>
      <c r="W64" s="2" t="s">
        <v>13</v>
      </c>
      <c r="X64" s="2"/>
      <c r="Y64" s="2"/>
      <c r="Z64" s="2"/>
      <c r="AA64" s="2"/>
      <c r="AB64" s="2"/>
      <c r="AC64" s="2" t="s">
        <v>13</v>
      </c>
      <c r="AD64" s="2"/>
      <c r="AE64" s="2"/>
    </row>
    <row r="65" spans="1:31" ht="15" customHeight="1" x14ac:dyDescent="0.25">
      <c r="A65" s="2" t="s">
        <v>254</v>
      </c>
      <c r="B65" s="2" t="s">
        <v>452</v>
      </c>
      <c r="C65" s="2" t="s">
        <v>563</v>
      </c>
      <c r="D65" s="2" t="s">
        <v>417</v>
      </c>
      <c r="E65" s="2" t="s">
        <v>12</v>
      </c>
      <c r="F65" s="2"/>
      <c r="G65" s="2"/>
      <c r="H65" s="2"/>
      <c r="I65" s="2"/>
      <c r="J65" s="2"/>
      <c r="K65" s="2"/>
      <c r="L65" s="2" t="s">
        <v>38</v>
      </c>
      <c r="M65" s="2" t="s">
        <v>3355</v>
      </c>
      <c r="N65" s="2" t="s">
        <v>359</v>
      </c>
      <c r="O65" s="2" t="s">
        <v>12</v>
      </c>
      <c r="P65" s="2" t="s">
        <v>252</v>
      </c>
      <c r="Q65" s="2"/>
      <c r="R65" s="2"/>
      <c r="S65" s="2"/>
      <c r="T65" s="2"/>
      <c r="U65" s="2"/>
      <c r="V65" s="2" t="s">
        <v>253</v>
      </c>
      <c r="W65" s="2"/>
      <c r="X65" s="2" t="s">
        <v>13</v>
      </c>
      <c r="Y65" s="2"/>
      <c r="Z65" s="2"/>
      <c r="AA65" s="2"/>
      <c r="AB65" s="2"/>
      <c r="AC65" s="2"/>
      <c r="AD65" s="2"/>
      <c r="AE65" s="2"/>
    </row>
    <row r="66" spans="1:31" ht="15" customHeight="1" x14ac:dyDescent="0.25">
      <c r="A66" s="2" t="s">
        <v>257</v>
      </c>
      <c r="B66" s="2" t="s">
        <v>255</v>
      </c>
      <c r="C66" s="2" t="s">
        <v>564</v>
      </c>
      <c r="D66" s="2" t="s">
        <v>453</v>
      </c>
      <c r="E66" s="2" t="s">
        <v>12</v>
      </c>
      <c r="F66" s="2"/>
      <c r="G66" s="2"/>
      <c r="H66" s="2"/>
      <c r="I66" s="2"/>
      <c r="J66" s="2"/>
      <c r="K66" s="2"/>
      <c r="L66" s="2" t="s">
        <v>405</v>
      </c>
      <c r="M66" s="2" t="s">
        <v>3182</v>
      </c>
      <c r="N66" s="2" t="s">
        <v>359</v>
      </c>
      <c r="O66" s="2" t="s">
        <v>12</v>
      </c>
      <c r="P66" s="2">
        <v>3335962</v>
      </c>
      <c r="Q66" s="2">
        <v>3202181981</v>
      </c>
      <c r="R66" s="2">
        <v>3217813414</v>
      </c>
      <c r="S66" s="2"/>
      <c r="T66" s="2"/>
      <c r="U66" s="2"/>
      <c r="V66" s="2" t="s">
        <v>256</v>
      </c>
      <c r="W66" s="2"/>
      <c r="X66" s="2"/>
      <c r="Y66" s="2"/>
      <c r="Z66" s="2"/>
      <c r="AA66" s="2"/>
      <c r="AB66" s="2"/>
      <c r="AC66" s="2"/>
      <c r="AD66" s="2"/>
      <c r="AE66" s="2"/>
    </row>
    <row r="67" spans="1:31" ht="15" customHeight="1" x14ac:dyDescent="0.25">
      <c r="A67" s="2" t="s">
        <v>260</v>
      </c>
      <c r="B67" s="2" t="s">
        <v>258</v>
      </c>
      <c r="C67" s="2" t="s">
        <v>565</v>
      </c>
      <c r="D67" s="2" t="s">
        <v>359</v>
      </c>
      <c r="E67" s="2" t="s">
        <v>12</v>
      </c>
      <c r="F67" s="2"/>
      <c r="G67" s="2"/>
      <c r="H67" s="2"/>
      <c r="I67" s="2"/>
      <c r="J67" s="2"/>
      <c r="K67" s="2"/>
      <c r="L67" s="2"/>
      <c r="M67" s="2" t="s">
        <v>593</v>
      </c>
      <c r="N67" s="2" t="s">
        <v>359</v>
      </c>
      <c r="O67" s="2" t="s">
        <v>12</v>
      </c>
      <c r="P67" s="2" t="s">
        <v>259</v>
      </c>
      <c r="Q67" s="2"/>
      <c r="R67" s="2"/>
      <c r="S67" s="2"/>
      <c r="T67" s="2"/>
      <c r="U67" s="2"/>
      <c r="V67" s="2" t="s">
        <v>13</v>
      </c>
      <c r="W67" s="2" t="s">
        <v>13</v>
      </c>
      <c r="X67" s="2"/>
      <c r="Y67" s="2"/>
      <c r="Z67" s="2"/>
      <c r="AA67" s="2"/>
      <c r="AB67" s="2"/>
      <c r="AC67" s="2" t="s">
        <v>13</v>
      </c>
      <c r="AD67" s="2"/>
      <c r="AE67" s="2"/>
    </row>
    <row r="68" spans="1:31" ht="15" customHeight="1" x14ac:dyDescent="0.25">
      <c r="A68" s="2" t="s">
        <v>263</v>
      </c>
      <c r="B68" s="2" t="s">
        <v>702</v>
      </c>
      <c r="C68" s="2" t="s">
        <v>566</v>
      </c>
      <c r="D68" s="2" t="s">
        <v>73</v>
      </c>
      <c r="E68" s="2" t="s">
        <v>12</v>
      </c>
      <c r="F68" s="2"/>
      <c r="G68" s="2"/>
      <c r="H68" s="2"/>
      <c r="I68" s="2"/>
      <c r="J68" s="2"/>
      <c r="K68" s="2"/>
      <c r="L68" s="2" t="s">
        <v>405</v>
      </c>
      <c r="M68" s="2" t="s">
        <v>261</v>
      </c>
      <c r="N68" s="2" t="s">
        <v>73</v>
      </c>
      <c r="O68" s="2" t="s">
        <v>12</v>
      </c>
      <c r="P68" s="2">
        <v>8398300</v>
      </c>
      <c r="Q68" s="2">
        <v>8394233</v>
      </c>
      <c r="R68" s="2">
        <v>3137675530</v>
      </c>
      <c r="S68" s="2"/>
      <c r="T68" s="2"/>
      <c r="U68" s="2"/>
      <c r="V68" s="2" t="s">
        <v>262</v>
      </c>
      <c r="W68" s="2"/>
      <c r="X68" s="2"/>
      <c r="Y68" s="2"/>
      <c r="Z68" s="2"/>
      <c r="AA68" s="2"/>
      <c r="AB68" s="2"/>
      <c r="AC68" s="2"/>
      <c r="AD68" s="2"/>
      <c r="AE68" s="2"/>
    </row>
    <row r="69" spans="1:31" ht="15" customHeight="1" x14ac:dyDescent="0.25">
      <c r="A69" s="2" t="s">
        <v>267</v>
      </c>
      <c r="B69" s="2" t="s">
        <v>454</v>
      </c>
      <c r="C69" s="2" t="s">
        <v>567</v>
      </c>
      <c r="D69" s="2" t="s">
        <v>359</v>
      </c>
      <c r="E69" s="2" t="s">
        <v>12</v>
      </c>
      <c r="F69" s="2"/>
      <c r="G69" s="2"/>
      <c r="H69" s="2"/>
      <c r="I69" s="2"/>
      <c r="J69" s="2"/>
      <c r="K69" s="2"/>
      <c r="L69" s="2" t="s">
        <v>38</v>
      </c>
      <c r="M69" s="2" t="s">
        <v>3183</v>
      </c>
      <c r="N69" s="2" t="s">
        <v>399</v>
      </c>
      <c r="O69" s="2" t="s">
        <v>12</v>
      </c>
      <c r="P69" s="2" t="s">
        <v>264</v>
      </c>
      <c r="Q69" s="2" t="s">
        <v>265</v>
      </c>
      <c r="R69" s="2"/>
      <c r="S69" s="2"/>
      <c r="T69" s="2"/>
      <c r="U69" s="2"/>
      <c r="V69" s="2" t="s">
        <v>266</v>
      </c>
      <c r="W69" s="2"/>
      <c r="X69" s="2"/>
      <c r="Y69" s="2"/>
      <c r="Z69" s="2"/>
      <c r="AA69" s="2"/>
      <c r="AB69" s="2"/>
      <c r="AC69" s="2" t="s">
        <v>13</v>
      </c>
      <c r="AD69" s="2"/>
      <c r="AE69" s="2"/>
    </row>
    <row r="70" spans="1:31" ht="15" customHeight="1" x14ac:dyDescent="0.25">
      <c r="A70" s="2" t="s">
        <v>271</v>
      </c>
      <c r="B70" s="2" t="s">
        <v>268</v>
      </c>
      <c r="C70" s="2" t="s">
        <v>2689</v>
      </c>
      <c r="D70" s="2" t="s">
        <v>455</v>
      </c>
      <c r="E70" s="2" t="s">
        <v>12</v>
      </c>
      <c r="F70" s="2"/>
      <c r="G70" s="2"/>
      <c r="H70" s="2"/>
      <c r="I70" s="2"/>
      <c r="J70" s="2"/>
      <c r="K70" s="2"/>
      <c r="L70" s="2"/>
      <c r="M70" s="2" t="s">
        <v>13</v>
      </c>
      <c r="N70" s="2"/>
      <c r="O70" s="2"/>
      <c r="P70" s="2" t="s">
        <v>269</v>
      </c>
      <c r="Q70" s="2" t="s">
        <v>13</v>
      </c>
      <c r="R70" s="2"/>
      <c r="S70" s="2"/>
      <c r="T70" s="2"/>
      <c r="U70" s="2"/>
      <c r="V70" s="2" t="s">
        <v>270</v>
      </c>
      <c r="W70" s="2" t="s">
        <v>13</v>
      </c>
      <c r="X70" s="2"/>
      <c r="Y70" s="2"/>
      <c r="Z70" s="2"/>
      <c r="AA70" s="2"/>
      <c r="AB70" s="2"/>
      <c r="AC70" s="2" t="s">
        <v>13</v>
      </c>
      <c r="AD70" s="2"/>
      <c r="AE70" s="2"/>
    </row>
    <row r="71" spans="1:31" ht="15" customHeight="1" x14ac:dyDescent="0.25">
      <c r="A71" s="2">
        <v>1528</v>
      </c>
      <c r="B71" s="2" t="s">
        <v>456</v>
      </c>
      <c r="C71" s="2" t="s">
        <v>568</v>
      </c>
      <c r="D71" s="2" t="s">
        <v>457</v>
      </c>
      <c r="E71" s="2" t="s">
        <v>12</v>
      </c>
      <c r="F71" s="2" t="s">
        <v>569</v>
      </c>
      <c r="G71" s="2" t="s">
        <v>374</v>
      </c>
      <c r="H71" s="2" t="s">
        <v>12</v>
      </c>
      <c r="I71" s="2" t="s">
        <v>570</v>
      </c>
      <c r="J71" s="2" t="s">
        <v>459</v>
      </c>
      <c r="K71" s="2" t="s">
        <v>12</v>
      </c>
      <c r="L71" s="2" t="s">
        <v>405</v>
      </c>
      <c r="M71" s="2" t="s">
        <v>272</v>
      </c>
      <c r="N71" s="2" t="s">
        <v>374</v>
      </c>
      <c r="O71" s="2" t="s">
        <v>12</v>
      </c>
      <c r="P71" s="2">
        <v>8285068</v>
      </c>
      <c r="Q71" s="2">
        <v>8285067</v>
      </c>
      <c r="R71" s="2">
        <v>3113838483</v>
      </c>
      <c r="S71" s="2"/>
      <c r="T71" s="2"/>
      <c r="U71" s="2"/>
      <c r="V71" s="2" t="s">
        <v>273</v>
      </c>
      <c r="W71" s="2"/>
      <c r="X71" s="2"/>
      <c r="Y71" s="2"/>
      <c r="Z71" s="2"/>
      <c r="AA71" s="2"/>
      <c r="AB71" s="2"/>
      <c r="AC71" s="2"/>
      <c r="AD71" s="2"/>
      <c r="AE71" s="2"/>
    </row>
    <row r="72" spans="1:31" ht="15" customHeight="1" x14ac:dyDescent="0.25">
      <c r="A72" s="2" t="s">
        <v>276</v>
      </c>
      <c r="B72" s="2" t="s">
        <v>460</v>
      </c>
      <c r="C72" s="2" t="s">
        <v>2690</v>
      </c>
      <c r="D72" s="2" t="s">
        <v>193</v>
      </c>
      <c r="E72" s="2" t="s">
        <v>12</v>
      </c>
      <c r="F72" s="2"/>
      <c r="G72" s="2"/>
      <c r="H72" s="2"/>
      <c r="I72" s="2"/>
      <c r="J72" s="2"/>
      <c r="K72" s="2"/>
      <c r="L72" s="2"/>
      <c r="M72" s="2" t="s">
        <v>3184</v>
      </c>
      <c r="N72" s="2" t="s">
        <v>193</v>
      </c>
      <c r="O72" s="2" t="s">
        <v>12</v>
      </c>
      <c r="P72" s="2" t="s">
        <v>274</v>
      </c>
      <c r="Q72" s="2" t="s">
        <v>13</v>
      </c>
      <c r="R72" s="2"/>
      <c r="S72" s="2"/>
      <c r="T72" s="2"/>
      <c r="U72" s="2"/>
      <c r="V72" s="2" t="s">
        <v>275</v>
      </c>
      <c r="W72" s="2" t="s">
        <v>13</v>
      </c>
      <c r="X72" s="2" t="s">
        <v>3032</v>
      </c>
      <c r="Y72" s="2"/>
      <c r="Z72" s="2"/>
      <c r="AA72" s="2"/>
      <c r="AB72" s="2"/>
      <c r="AC72" s="2"/>
      <c r="AD72" s="2"/>
      <c r="AE72" s="2"/>
    </row>
    <row r="73" spans="1:31" ht="15" customHeight="1" x14ac:dyDescent="0.25">
      <c r="A73" s="2" t="s">
        <v>278</v>
      </c>
      <c r="B73" s="2" t="s">
        <v>461</v>
      </c>
      <c r="C73" s="2" t="s">
        <v>277</v>
      </c>
      <c r="D73" s="2" t="s">
        <v>462</v>
      </c>
      <c r="E73" s="2" t="s">
        <v>12</v>
      </c>
      <c r="F73" s="2"/>
      <c r="G73" s="2"/>
      <c r="H73" s="2"/>
      <c r="I73" s="2"/>
      <c r="J73" s="2"/>
      <c r="K73" s="2"/>
      <c r="L73" s="2" t="s">
        <v>405</v>
      </c>
      <c r="M73" s="2" t="s">
        <v>3185</v>
      </c>
      <c r="N73" s="2" t="s">
        <v>359</v>
      </c>
      <c r="O73" s="2" t="s">
        <v>12</v>
      </c>
      <c r="P73" s="2">
        <v>3136379</v>
      </c>
      <c r="Q73" s="2">
        <v>3135825</v>
      </c>
      <c r="R73" s="2">
        <v>3108364605</v>
      </c>
      <c r="S73" s="2"/>
      <c r="T73" s="2"/>
      <c r="U73" s="2"/>
      <c r="V73" s="2" t="s">
        <v>463</v>
      </c>
      <c r="W73" s="2" t="s">
        <v>464</v>
      </c>
      <c r="X73" s="2"/>
      <c r="Y73" s="2"/>
      <c r="Z73" s="2"/>
      <c r="AA73" s="2"/>
      <c r="AB73" s="2"/>
      <c r="AC73" s="2" t="s">
        <v>279</v>
      </c>
      <c r="AD73" s="2"/>
      <c r="AE73" s="2"/>
    </row>
    <row r="74" spans="1:31" ht="15" customHeight="1" x14ac:dyDescent="0.25">
      <c r="A74" s="2" t="s">
        <v>283</v>
      </c>
      <c r="B74" s="2" t="s">
        <v>465</v>
      </c>
      <c r="C74" s="2" t="s">
        <v>2691</v>
      </c>
      <c r="D74" s="2" t="s">
        <v>73</v>
      </c>
      <c r="E74" s="2" t="s">
        <v>12</v>
      </c>
      <c r="F74" s="2"/>
      <c r="G74" s="2"/>
      <c r="H74" s="2"/>
      <c r="I74" s="2"/>
      <c r="J74" s="2"/>
      <c r="K74" s="2"/>
      <c r="L74" s="2"/>
      <c r="M74" s="2" t="s">
        <v>594</v>
      </c>
      <c r="N74" s="2" t="s">
        <v>73</v>
      </c>
      <c r="O74" s="2" t="s">
        <v>12</v>
      </c>
      <c r="P74" s="2" t="s">
        <v>280</v>
      </c>
      <c r="Q74" s="2" t="s">
        <v>281</v>
      </c>
      <c r="R74" s="2"/>
      <c r="S74" s="2"/>
      <c r="T74" s="2"/>
      <c r="U74" s="2"/>
      <c r="V74" s="2" t="s">
        <v>282</v>
      </c>
      <c r="W74" s="2"/>
      <c r="X74" s="2" t="s">
        <v>3031</v>
      </c>
      <c r="Y74" s="2"/>
      <c r="Z74" s="2"/>
      <c r="AA74" s="2"/>
      <c r="AB74" s="2"/>
      <c r="AC74" s="2"/>
      <c r="AD74" s="2"/>
      <c r="AE74" s="2"/>
    </row>
    <row r="75" spans="1:31" ht="15" customHeight="1" x14ac:dyDescent="0.25">
      <c r="A75" s="2" t="s">
        <v>286</v>
      </c>
      <c r="B75" s="2" t="s">
        <v>466</v>
      </c>
      <c r="C75" s="2" t="s">
        <v>571</v>
      </c>
      <c r="D75" s="2" t="s">
        <v>284</v>
      </c>
      <c r="E75" s="2" t="s">
        <v>12</v>
      </c>
      <c r="F75" s="2"/>
      <c r="G75" s="2"/>
      <c r="H75" s="2"/>
      <c r="I75" s="2"/>
      <c r="J75" s="2"/>
      <c r="K75" s="2"/>
      <c r="L75" s="2" t="s">
        <v>467</v>
      </c>
      <c r="M75" s="2" t="s">
        <v>3186</v>
      </c>
      <c r="N75" s="2" t="s">
        <v>359</v>
      </c>
      <c r="O75" s="2" t="s">
        <v>12</v>
      </c>
      <c r="P75" s="2">
        <v>4123085</v>
      </c>
      <c r="Q75" s="2">
        <v>4122852</v>
      </c>
      <c r="R75" s="2">
        <v>3116280256</v>
      </c>
      <c r="S75" s="2"/>
      <c r="T75" s="2"/>
      <c r="U75" s="2"/>
      <c r="V75" s="2" t="s">
        <v>285</v>
      </c>
      <c r="W75" s="2"/>
      <c r="X75" s="2"/>
      <c r="Y75" s="2"/>
      <c r="Z75" s="2"/>
      <c r="AA75" s="2"/>
      <c r="AB75" s="2"/>
      <c r="AC75" s="2" t="s">
        <v>13</v>
      </c>
      <c r="AD75" s="2"/>
      <c r="AE75" s="2"/>
    </row>
    <row r="76" spans="1:31" ht="15" customHeight="1" x14ac:dyDescent="0.25">
      <c r="A76" s="2" t="s">
        <v>290</v>
      </c>
      <c r="B76" s="2" t="s">
        <v>468</v>
      </c>
      <c r="C76" s="2" t="s">
        <v>2692</v>
      </c>
      <c r="D76" s="2" t="s">
        <v>287</v>
      </c>
      <c r="E76" s="2" t="s">
        <v>12</v>
      </c>
      <c r="F76" s="2"/>
      <c r="G76" s="2"/>
      <c r="H76" s="2"/>
      <c r="I76" s="2"/>
      <c r="J76" s="2"/>
      <c r="K76" s="2"/>
      <c r="L76" s="2" t="s">
        <v>469</v>
      </c>
      <c r="M76" s="2" t="s">
        <v>3356</v>
      </c>
      <c r="N76" s="2" t="s">
        <v>359</v>
      </c>
      <c r="O76" s="2" t="s">
        <v>12</v>
      </c>
      <c r="P76" s="2" t="s">
        <v>288</v>
      </c>
      <c r="Q76" s="2"/>
      <c r="R76" s="2"/>
      <c r="S76" s="2"/>
      <c r="T76" s="2"/>
      <c r="U76" s="2"/>
      <c r="V76" s="2" t="s">
        <v>289</v>
      </c>
      <c r="W76" s="2" t="s">
        <v>13</v>
      </c>
      <c r="X76" s="2"/>
      <c r="Y76" s="2"/>
      <c r="Z76" s="2"/>
      <c r="AA76" s="2"/>
      <c r="AB76" s="2"/>
      <c r="AC76" s="2"/>
      <c r="AD76" s="2"/>
      <c r="AE76" s="2"/>
    </row>
    <row r="77" spans="1:31" ht="15" customHeight="1" x14ac:dyDescent="0.25">
      <c r="A77" s="2" t="s">
        <v>295</v>
      </c>
      <c r="B77" s="2" t="s">
        <v>291</v>
      </c>
      <c r="C77" s="2" t="s">
        <v>2693</v>
      </c>
      <c r="D77" s="2" t="s">
        <v>292</v>
      </c>
      <c r="E77" s="2" t="s">
        <v>12</v>
      </c>
      <c r="F77" s="2"/>
      <c r="G77" s="2"/>
      <c r="H77" s="2"/>
      <c r="I77" s="2"/>
      <c r="J77" s="2"/>
      <c r="K77" s="2"/>
      <c r="L77" s="2" t="s">
        <v>45</v>
      </c>
      <c r="M77" s="2" t="s">
        <v>3188</v>
      </c>
      <c r="N77" s="2" t="s">
        <v>359</v>
      </c>
      <c r="O77" s="2" t="s">
        <v>12</v>
      </c>
      <c r="P77" s="2" t="s">
        <v>293</v>
      </c>
      <c r="Q77" s="2" t="s">
        <v>294</v>
      </c>
      <c r="R77" s="2"/>
      <c r="S77" s="2"/>
      <c r="T77" s="2"/>
      <c r="U77" s="2"/>
      <c r="V77" s="2" t="s">
        <v>296</v>
      </c>
      <c r="W77" s="2"/>
      <c r="X77" s="2"/>
      <c r="Y77" s="2"/>
      <c r="Z77" s="2"/>
      <c r="AA77" s="2"/>
      <c r="AB77" s="2"/>
      <c r="AC77" s="2" t="s">
        <v>13</v>
      </c>
      <c r="AD77" s="2"/>
      <c r="AE77" s="2"/>
    </row>
    <row r="78" spans="1:31" ht="15" customHeight="1" x14ac:dyDescent="0.25">
      <c r="A78" s="2" t="s">
        <v>301</v>
      </c>
      <c r="B78" s="2" t="s">
        <v>297</v>
      </c>
      <c r="C78" s="2" t="s">
        <v>2857</v>
      </c>
      <c r="D78" s="2" t="s">
        <v>138</v>
      </c>
      <c r="E78" s="2" t="s">
        <v>12</v>
      </c>
      <c r="F78" s="2"/>
      <c r="G78" s="2"/>
      <c r="H78" s="2"/>
      <c r="I78" s="2"/>
      <c r="J78" s="2"/>
      <c r="K78" s="2"/>
      <c r="L78" s="2"/>
      <c r="M78" s="2" t="s">
        <v>3189</v>
      </c>
      <c r="N78" s="2" t="s">
        <v>359</v>
      </c>
      <c r="O78" s="2" t="s">
        <v>12</v>
      </c>
      <c r="P78" s="2" t="s">
        <v>298</v>
      </c>
      <c r="Q78" s="2" t="s">
        <v>299</v>
      </c>
      <c r="R78" s="2" t="s">
        <v>300</v>
      </c>
      <c r="S78" s="2"/>
      <c r="T78" s="2"/>
      <c r="U78" s="2"/>
      <c r="V78" s="2"/>
      <c r="W78" s="2"/>
      <c r="X78" s="2"/>
      <c r="Y78" s="2"/>
      <c r="Z78" s="2"/>
      <c r="AA78" s="2"/>
      <c r="AB78" s="2"/>
      <c r="AC78" s="2" t="s">
        <v>13</v>
      </c>
      <c r="AD78" s="2"/>
      <c r="AE78" s="2"/>
    </row>
    <row r="79" spans="1:31" ht="15" customHeight="1" x14ac:dyDescent="0.25">
      <c r="A79" s="2" t="s">
        <v>306</v>
      </c>
      <c r="B79" s="2" t="s">
        <v>470</v>
      </c>
      <c r="C79" s="2" t="s">
        <v>2694</v>
      </c>
      <c r="D79" s="2" t="s">
        <v>302</v>
      </c>
      <c r="E79" s="2" t="s">
        <v>12</v>
      </c>
      <c r="F79" s="2"/>
      <c r="G79" s="2"/>
      <c r="H79" s="2"/>
      <c r="I79" s="2"/>
      <c r="J79" s="2"/>
      <c r="K79" s="2"/>
      <c r="L79" s="2" t="s">
        <v>65</v>
      </c>
      <c r="M79" s="2" t="s">
        <v>606</v>
      </c>
      <c r="N79" s="2" t="s">
        <v>359</v>
      </c>
      <c r="O79" s="2" t="s">
        <v>12</v>
      </c>
      <c r="P79" s="2" t="s">
        <v>303</v>
      </c>
      <c r="Q79" s="2" t="s">
        <v>304</v>
      </c>
      <c r="R79" s="2"/>
      <c r="S79" s="2"/>
      <c r="T79" s="2"/>
      <c r="U79" s="2"/>
      <c r="V79" s="2" t="s">
        <v>305</v>
      </c>
      <c r="W79" s="2"/>
      <c r="X79" s="2"/>
      <c r="Y79" s="2"/>
      <c r="Z79" s="2"/>
      <c r="AA79" s="2"/>
      <c r="AB79" s="2"/>
      <c r="AC79" s="2" t="s">
        <v>13</v>
      </c>
      <c r="AD79" s="2"/>
      <c r="AE79" s="2"/>
    </row>
    <row r="80" spans="1:31" ht="15" customHeight="1" x14ac:dyDescent="0.25">
      <c r="A80" s="2" t="s">
        <v>308</v>
      </c>
      <c r="B80" s="2" t="s">
        <v>471</v>
      </c>
      <c r="C80" s="2" t="s">
        <v>572</v>
      </c>
      <c r="D80" s="2" t="s">
        <v>472</v>
      </c>
      <c r="E80" s="2" t="s">
        <v>12</v>
      </c>
      <c r="F80" s="2"/>
      <c r="G80" s="2"/>
      <c r="H80" s="2"/>
      <c r="I80" s="2"/>
      <c r="J80" s="2"/>
      <c r="K80" s="2"/>
      <c r="L80" s="2" t="s">
        <v>405</v>
      </c>
      <c r="M80" s="2" t="s">
        <v>3190</v>
      </c>
      <c r="N80" s="2" t="s">
        <v>361</v>
      </c>
      <c r="O80" s="2" t="s">
        <v>12</v>
      </c>
      <c r="P80" s="2">
        <v>8334263</v>
      </c>
      <c r="Q80" s="2">
        <v>3125157779</v>
      </c>
      <c r="R80" s="2"/>
      <c r="S80" s="2"/>
      <c r="T80" s="2"/>
      <c r="U80" s="2"/>
      <c r="V80" s="2" t="s">
        <v>307</v>
      </c>
      <c r="W80" s="2" t="s">
        <v>13</v>
      </c>
      <c r="X80" s="2"/>
      <c r="Y80" s="2"/>
      <c r="Z80" s="2"/>
      <c r="AA80" s="2"/>
      <c r="AB80" s="2"/>
      <c r="AC80" s="2"/>
      <c r="AD80" s="2"/>
      <c r="AE80" s="2"/>
    </row>
    <row r="81" spans="1:31" ht="15" customHeight="1" x14ac:dyDescent="0.25">
      <c r="A81" s="2" t="s">
        <v>313</v>
      </c>
      <c r="B81" s="2" t="s">
        <v>309</v>
      </c>
      <c r="C81" s="2" t="s">
        <v>2695</v>
      </c>
      <c r="D81" s="2" t="s">
        <v>473</v>
      </c>
      <c r="E81" s="2" t="s">
        <v>12</v>
      </c>
      <c r="F81" s="2"/>
      <c r="G81" s="2"/>
      <c r="H81" s="2"/>
      <c r="I81" s="2"/>
      <c r="J81" s="2"/>
      <c r="K81" s="2"/>
      <c r="L81" s="2" t="s">
        <v>474</v>
      </c>
      <c r="M81" s="2" t="s">
        <v>3191</v>
      </c>
      <c r="N81" s="2" t="s">
        <v>359</v>
      </c>
      <c r="O81" s="2" t="s">
        <v>12</v>
      </c>
      <c r="P81" s="2" t="s">
        <v>310</v>
      </c>
      <c r="Q81" s="2" t="s">
        <v>311</v>
      </c>
      <c r="R81" s="2"/>
      <c r="S81" s="2"/>
      <c r="T81" s="2"/>
      <c r="U81" s="2"/>
      <c r="V81" s="2" t="s">
        <v>312</v>
      </c>
      <c r="W81" s="2"/>
      <c r="X81" s="2"/>
      <c r="Y81" s="2"/>
      <c r="Z81" s="2"/>
      <c r="AA81" s="2"/>
      <c r="AB81" s="2"/>
      <c r="AC81" s="2"/>
      <c r="AD81" s="2"/>
      <c r="AE81" s="2"/>
    </row>
    <row r="82" spans="1:31" ht="15" customHeight="1" x14ac:dyDescent="0.25">
      <c r="A82" s="2" t="s">
        <v>317</v>
      </c>
      <c r="B82" s="2" t="s">
        <v>475</v>
      </c>
      <c r="C82" s="2" t="s">
        <v>2960</v>
      </c>
      <c r="D82" s="2" t="s">
        <v>476</v>
      </c>
      <c r="E82" s="2" t="s">
        <v>12</v>
      </c>
      <c r="F82" s="2"/>
      <c r="G82" s="2"/>
      <c r="H82" s="2"/>
      <c r="I82" s="2"/>
      <c r="J82" s="2"/>
      <c r="K82" s="2"/>
      <c r="L82" s="2" t="s">
        <v>45</v>
      </c>
      <c r="M82" s="2" t="s">
        <v>3192</v>
      </c>
      <c r="N82" s="2" t="s">
        <v>359</v>
      </c>
      <c r="O82" s="2" t="s">
        <v>12</v>
      </c>
      <c r="P82" s="2" t="s">
        <v>314</v>
      </c>
      <c r="Q82" s="2" t="s">
        <v>315</v>
      </c>
      <c r="R82" s="2"/>
      <c r="S82" s="2"/>
      <c r="T82" s="2"/>
      <c r="U82" s="2"/>
      <c r="V82" s="2" t="s">
        <v>316</v>
      </c>
      <c r="W82" s="2" t="s">
        <v>13</v>
      </c>
      <c r="X82" s="2"/>
      <c r="Y82" s="2"/>
      <c r="Z82" s="2"/>
      <c r="AA82" s="2"/>
      <c r="AB82" s="2"/>
      <c r="AC82" s="2"/>
      <c r="AD82" s="2"/>
      <c r="AE82" s="2"/>
    </row>
    <row r="83" spans="1:31" ht="15" customHeight="1" x14ac:dyDescent="0.25">
      <c r="A83" s="2" t="s">
        <v>321</v>
      </c>
      <c r="B83" s="2" t="s">
        <v>318</v>
      </c>
      <c r="C83" s="2" t="s">
        <v>2696</v>
      </c>
      <c r="D83" s="2" t="s">
        <v>319</v>
      </c>
      <c r="E83" s="2" t="s">
        <v>12</v>
      </c>
      <c r="F83" s="2"/>
      <c r="G83" s="2"/>
      <c r="H83" s="2"/>
      <c r="I83" s="2"/>
      <c r="J83" s="2"/>
      <c r="K83" s="2"/>
      <c r="L83" s="2" t="s">
        <v>477</v>
      </c>
      <c r="M83" s="2" t="s">
        <v>595</v>
      </c>
      <c r="N83" s="2" t="s">
        <v>151</v>
      </c>
      <c r="O83" s="2" t="s">
        <v>12</v>
      </c>
      <c r="P83" s="2" t="s">
        <v>320</v>
      </c>
      <c r="Q83" s="2"/>
      <c r="R83" s="2"/>
      <c r="S83" s="2"/>
      <c r="T83" s="2"/>
      <c r="U83" s="2"/>
      <c r="V83" s="4" t="s">
        <v>3555</v>
      </c>
      <c r="W83" s="4" t="s">
        <v>3556</v>
      </c>
      <c r="X83" s="2" t="s">
        <v>13</v>
      </c>
      <c r="Y83" s="2"/>
      <c r="Z83" s="2"/>
      <c r="AA83" s="2"/>
      <c r="AB83" s="2"/>
      <c r="AC83" s="2"/>
      <c r="AD83" s="2"/>
      <c r="AE83" s="2"/>
    </row>
    <row r="84" spans="1:31" ht="15" customHeight="1" x14ac:dyDescent="0.25">
      <c r="A84" s="2" t="s">
        <v>324</v>
      </c>
      <c r="B84" s="2" t="s">
        <v>478</v>
      </c>
      <c r="C84" s="2" t="s">
        <v>573</v>
      </c>
      <c r="D84" s="2" t="s">
        <v>322</v>
      </c>
      <c r="E84" s="2" t="s">
        <v>12</v>
      </c>
      <c r="F84" s="2"/>
      <c r="G84" s="2"/>
      <c r="H84" s="2"/>
      <c r="I84" s="2"/>
      <c r="J84" s="2"/>
      <c r="K84" s="2"/>
      <c r="L84" s="2" t="s">
        <v>479</v>
      </c>
      <c r="M84" s="2" t="s">
        <v>3193</v>
      </c>
      <c r="N84" s="2" t="s">
        <v>480</v>
      </c>
      <c r="O84" s="2" t="s">
        <v>12</v>
      </c>
      <c r="P84" s="2">
        <v>7854590</v>
      </c>
      <c r="Q84" s="2">
        <v>8200598</v>
      </c>
      <c r="R84" s="2">
        <v>3116171667</v>
      </c>
      <c r="S84" s="2"/>
      <c r="T84" s="2"/>
      <c r="U84" s="2"/>
      <c r="V84" s="2" t="s">
        <v>323</v>
      </c>
      <c r="W84" s="2"/>
      <c r="X84" s="2"/>
      <c r="Y84" s="2"/>
      <c r="Z84" s="2"/>
      <c r="AA84" s="2"/>
      <c r="AB84" s="2"/>
      <c r="AC84" s="2"/>
      <c r="AD84" s="2"/>
      <c r="AE84" s="2"/>
    </row>
    <row r="85" spans="1:31" ht="15" customHeight="1" x14ac:dyDescent="0.25">
      <c r="A85" s="2" t="s">
        <v>328</v>
      </c>
      <c r="B85" s="2" t="s">
        <v>481</v>
      </c>
      <c r="C85" s="2" t="s">
        <v>574</v>
      </c>
      <c r="D85" s="2" t="s">
        <v>359</v>
      </c>
      <c r="E85" s="2" t="s">
        <v>12</v>
      </c>
      <c r="F85" s="2"/>
      <c r="G85" s="2"/>
      <c r="H85" s="2"/>
      <c r="I85" s="2"/>
      <c r="J85" s="2"/>
      <c r="K85" s="2"/>
      <c r="L85" s="2"/>
      <c r="M85" s="2" t="s">
        <v>596</v>
      </c>
      <c r="N85" s="2" t="s">
        <v>359</v>
      </c>
      <c r="O85" s="2" t="s">
        <v>12</v>
      </c>
      <c r="P85" s="2" t="s">
        <v>325</v>
      </c>
      <c r="Q85" s="2" t="s">
        <v>326</v>
      </c>
      <c r="R85" s="2"/>
      <c r="S85" s="2"/>
      <c r="T85" s="2"/>
      <c r="U85" s="2"/>
      <c r="V85" s="2" t="s">
        <v>327</v>
      </c>
      <c r="W85" s="2"/>
      <c r="X85" s="2" t="s">
        <v>13</v>
      </c>
      <c r="Y85" s="2"/>
      <c r="Z85" s="2"/>
      <c r="AA85" s="2"/>
      <c r="AB85" s="2"/>
      <c r="AC85" s="2" t="s">
        <v>13</v>
      </c>
      <c r="AD85" s="2"/>
      <c r="AE85" s="2"/>
    </row>
    <row r="86" spans="1:31" ht="15" customHeight="1" x14ac:dyDescent="0.25">
      <c r="A86" s="2" t="s">
        <v>330</v>
      </c>
      <c r="B86" s="2" t="s">
        <v>482</v>
      </c>
      <c r="C86" s="2" t="s">
        <v>575</v>
      </c>
      <c r="D86" s="2" t="s">
        <v>37</v>
      </c>
      <c r="E86" s="2" t="s">
        <v>12</v>
      </c>
      <c r="F86" s="2"/>
      <c r="G86" s="2"/>
      <c r="H86" s="2"/>
      <c r="I86" s="2"/>
      <c r="J86" s="2"/>
      <c r="K86" s="2"/>
      <c r="L86" s="2" t="s">
        <v>586</v>
      </c>
      <c r="M86" s="2" t="s">
        <v>603</v>
      </c>
      <c r="N86" s="2"/>
      <c r="O86" s="2" t="s">
        <v>13</v>
      </c>
      <c r="P86" s="2" t="s">
        <v>13</v>
      </c>
      <c r="Q86" s="2">
        <v>3205737314</v>
      </c>
      <c r="R86" s="2"/>
      <c r="S86" s="2"/>
      <c r="T86" s="2"/>
      <c r="U86" s="2"/>
      <c r="V86" s="2" t="s">
        <v>329</v>
      </c>
      <c r="W86" s="2"/>
      <c r="X86" s="2"/>
      <c r="Y86" s="2"/>
      <c r="Z86" s="2"/>
      <c r="AA86" s="2"/>
      <c r="AB86" s="2"/>
      <c r="AC86" s="2" t="s">
        <v>13</v>
      </c>
      <c r="AD86" s="2"/>
      <c r="AE86" s="2"/>
    </row>
    <row r="87" spans="1:31" ht="15" customHeight="1" x14ac:dyDescent="0.25">
      <c r="A87" s="2" t="s">
        <v>335</v>
      </c>
      <c r="B87" s="2" t="s">
        <v>331</v>
      </c>
      <c r="C87" s="2" t="s">
        <v>2697</v>
      </c>
      <c r="D87" s="2" t="s">
        <v>11</v>
      </c>
      <c r="E87" s="2" t="s">
        <v>12</v>
      </c>
      <c r="F87" s="2"/>
      <c r="G87" s="2"/>
      <c r="H87" s="2"/>
      <c r="I87" s="2"/>
      <c r="J87" s="2"/>
      <c r="K87" s="2"/>
      <c r="L87" s="2" t="s">
        <v>479</v>
      </c>
      <c r="M87" s="2" t="s">
        <v>3357</v>
      </c>
      <c r="N87" s="2"/>
      <c r="O87" s="2"/>
      <c r="P87" s="2" t="s">
        <v>332</v>
      </c>
      <c r="Q87" s="2" t="s">
        <v>333</v>
      </c>
      <c r="R87" s="2"/>
      <c r="S87" s="2"/>
      <c r="T87" s="2"/>
      <c r="U87" s="2"/>
      <c r="V87" s="2" t="s">
        <v>334</v>
      </c>
      <c r="W87" s="2"/>
      <c r="X87" s="2"/>
      <c r="Y87" s="2"/>
      <c r="Z87" s="2"/>
      <c r="AA87" s="2"/>
      <c r="AB87" s="2"/>
      <c r="AC87" s="2" t="s">
        <v>13</v>
      </c>
      <c r="AD87" s="2"/>
      <c r="AE87" s="2"/>
    </row>
    <row r="88" spans="1:31" ht="15" customHeight="1" x14ac:dyDescent="0.25">
      <c r="A88" s="2" t="s">
        <v>343</v>
      </c>
      <c r="B88" s="2" t="s">
        <v>336</v>
      </c>
      <c r="C88" s="2" t="s">
        <v>2698</v>
      </c>
      <c r="D88" s="2" t="s">
        <v>337</v>
      </c>
      <c r="E88" s="2" t="s">
        <v>12</v>
      </c>
      <c r="F88" s="2"/>
      <c r="G88" s="2"/>
      <c r="H88" s="2"/>
      <c r="I88" s="2"/>
      <c r="J88" s="2"/>
      <c r="K88" s="2"/>
      <c r="L88" s="2" t="s">
        <v>483</v>
      </c>
      <c r="M88" s="2" t="s">
        <v>597</v>
      </c>
      <c r="N88" s="2" t="s">
        <v>359</v>
      </c>
      <c r="O88" s="2" t="s">
        <v>12</v>
      </c>
      <c r="P88" s="2" t="s">
        <v>338</v>
      </c>
      <c r="Q88" s="2" t="s">
        <v>339</v>
      </c>
      <c r="R88" s="2" t="s">
        <v>340</v>
      </c>
      <c r="S88" s="2"/>
      <c r="T88" s="2"/>
      <c r="U88" s="2"/>
      <c r="V88" s="2" t="s">
        <v>341</v>
      </c>
      <c r="W88" s="2" t="s">
        <v>342</v>
      </c>
      <c r="X88" s="2"/>
      <c r="Y88" s="2"/>
      <c r="Z88" s="2"/>
      <c r="AA88" s="2"/>
      <c r="AB88" s="2"/>
      <c r="AC88" s="2"/>
      <c r="AD88" s="2"/>
      <c r="AE88" s="2"/>
    </row>
    <row r="89" spans="1:31" ht="15" customHeight="1" x14ac:dyDescent="0.25">
      <c r="A89" s="2" t="s">
        <v>347</v>
      </c>
      <c r="B89" s="2" t="s">
        <v>344</v>
      </c>
      <c r="C89" s="2" t="s">
        <v>2699</v>
      </c>
      <c r="D89" s="2" t="s">
        <v>462</v>
      </c>
      <c r="E89" s="2" t="s">
        <v>12</v>
      </c>
      <c r="F89" s="2"/>
      <c r="G89" s="2"/>
      <c r="H89" s="2"/>
      <c r="I89" s="2"/>
      <c r="J89" s="2"/>
      <c r="K89" s="2"/>
      <c r="L89" s="2" t="s">
        <v>38</v>
      </c>
      <c r="M89" s="2" t="s">
        <v>3194</v>
      </c>
      <c r="N89" s="2" t="s">
        <v>359</v>
      </c>
      <c r="O89" s="2" t="s">
        <v>12</v>
      </c>
      <c r="P89" s="2" t="s">
        <v>345</v>
      </c>
      <c r="Q89" s="2" t="s">
        <v>346</v>
      </c>
      <c r="R89" s="2"/>
      <c r="S89" s="2"/>
      <c r="T89" s="2"/>
      <c r="U89" s="2"/>
      <c r="V89" s="2" t="s">
        <v>348</v>
      </c>
      <c r="W89" s="2" t="s">
        <v>13</v>
      </c>
      <c r="X89" s="2" t="s">
        <v>13</v>
      </c>
      <c r="Y89" s="2"/>
      <c r="Z89" s="2"/>
      <c r="AA89" s="2"/>
      <c r="AB89" s="2"/>
      <c r="AC89" s="2" t="s">
        <v>13</v>
      </c>
      <c r="AD89" s="2"/>
      <c r="AE89" s="2"/>
    </row>
    <row r="90" spans="1:31" ht="15" customHeight="1" x14ac:dyDescent="0.25">
      <c r="A90" s="2" t="s">
        <v>352</v>
      </c>
      <c r="B90" s="2" t="s">
        <v>349</v>
      </c>
      <c r="C90" s="2" t="s">
        <v>576</v>
      </c>
      <c r="D90" s="2" t="s">
        <v>484</v>
      </c>
      <c r="E90" s="2" t="s">
        <v>12</v>
      </c>
      <c r="F90" s="2"/>
      <c r="G90" s="2"/>
      <c r="H90" s="2"/>
      <c r="I90" s="2"/>
      <c r="J90" s="2"/>
      <c r="K90" s="2"/>
      <c r="L90" s="2" t="s">
        <v>467</v>
      </c>
      <c r="M90" s="2" t="s">
        <v>350</v>
      </c>
      <c r="N90" s="2" t="s">
        <v>105</v>
      </c>
      <c r="O90" s="2" t="s">
        <v>12</v>
      </c>
      <c r="P90" s="2">
        <v>250386</v>
      </c>
      <c r="Q90" s="2">
        <v>3137392927</v>
      </c>
      <c r="R90" s="2"/>
      <c r="S90" s="2"/>
      <c r="T90" s="2"/>
      <c r="U90" s="2"/>
      <c r="V90" s="2" t="s">
        <v>351</v>
      </c>
      <c r="W90" s="2"/>
      <c r="X90" s="2"/>
      <c r="Y90" s="2"/>
      <c r="Z90" s="2"/>
      <c r="AA90" s="2"/>
      <c r="AB90" s="2"/>
      <c r="AC90" s="2" t="s">
        <v>13</v>
      </c>
      <c r="AD90" s="2"/>
      <c r="AE90" s="2"/>
    </row>
    <row r="91" spans="1:31" ht="15" customHeight="1" x14ac:dyDescent="0.25">
      <c r="A91" s="2" t="s">
        <v>356</v>
      </c>
      <c r="B91" s="2" t="s">
        <v>353</v>
      </c>
      <c r="C91" s="3" t="s">
        <v>2700</v>
      </c>
      <c r="D91" s="2" t="s">
        <v>354</v>
      </c>
      <c r="E91" s="2" t="s">
        <v>12</v>
      </c>
      <c r="F91" s="2"/>
      <c r="G91" s="2"/>
      <c r="H91" s="2"/>
      <c r="I91" s="2"/>
      <c r="J91" s="2"/>
      <c r="K91" s="2"/>
      <c r="L91" s="2"/>
      <c r="M91" s="2" t="s">
        <v>598</v>
      </c>
      <c r="N91" s="2" t="s">
        <v>906</v>
      </c>
      <c r="O91" s="2" t="s">
        <v>89</v>
      </c>
      <c r="P91" s="2">
        <v>3225299931</v>
      </c>
      <c r="Q91" s="2">
        <v>3184790583</v>
      </c>
      <c r="R91" s="2"/>
      <c r="S91" s="2"/>
      <c r="T91" s="2"/>
      <c r="U91" s="2"/>
      <c r="V91" s="2" t="s">
        <v>355</v>
      </c>
      <c r="W91" s="2"/>
      <c r="X91" s="2"/>
      <c r="Y91" s="2"/>
      <c r="Z91" s="2"/>
      <c r="AA91" s="2"/>
      <c r="AB91" s="2"/>
      <c r="AC91" s="2" t="s">
        <v>13</v>
      </c>
      <c r="AD91" s="2"/>
      <c r="AE91" s="2"/>
    </row>
    <row r="92" spans="1:31" ht="15" customHeight="1" x14ac:dyDescent="0.25">
      <c r="A92" s="2">
        <v>1920</v>
      </c>
      <c r="B92" s="2" t="s">
        <v>485</v>
      </c>
      <c r="C92" s="2" t="s">
        <v>577</v>
      </c>
      <c r="D92" s="2" t="s">
        <v>489</v>
      </c>
      <c r="E92" s="2" t="s">
        <v>489</v>
      </c>
      <c r="F92" s="2"/>
      <c r="G92" s="2"/>
      <c r="H92" s="2"/>
      <c r="I92" s="2"/>
      <c r="J92" s="2"/>
      <c r="K92" s="2"/>
      <c r="L92" s="2" t="s">
        <v>405</v>
      </c>
      <c r="M92" s="2" t="s">
        <v>511</v>
      </c>
      <c r="N92" s="2" t="s">
        <v>489</v>
      </c>
      <c r="O92" s="2" t="s">
        <v>489</v>
      </c>
      <c r="P92" s="2">
        <v>8855760</v>
      </c>
      <c r="Q92" s="2">
        <v>3206781427</v>
      </c>
      <c r="R92" s="2"/>
      <c r="S92" s="2"/>
      <c r="T92" s="2"/>
      <c r="U92" s="2"/>
      <c r="V92" s="2" t="s">
        <v>502</v>
      </c>
      <c r="W92" s="2"/>
      <c r="X92" s="2"/>
      <c r="Y92" s="2"/>
      <c r="Z92" s="2"/>
      <c r="AA92" s="2"/>
      <c r="AB92" s="2"/>
      <c r="AC92" s="2"/>
      <c r="AD92" s="2"/>
      <c r="AE92" s="2"/>
    </row>
    <row r="93" spans="1:31" ht="15" customHeight="1" x14ac:dyDescent="0.25">
      <c r="A93" s="2">
        <v>1767</v>
      </c>
      <c r="B93" s="2" t="s">
        <v>512</v>
      </c>
      <c r="C93" s="2" t="s">
        <v>2701</v>
      </c>
      <c r="D93" s="2" t="s">
        <v>489</v>
      </c>
      <c r="E93" s="2" t="s">
        <v>489</v>
      </c>
      <c r="F93" s="2"/>
      <c r="G93" s="2"/>
      <c r="H93" s="2"/>
      <c r="I93" s="2"/>
      <c r="J93" s="2"/>
      <c r="K93" s="2"/>
      <c r="L93" s="2" t="s">
        <v>493</v>
      </c>
      <c r="M93" s="2" t="s">
        <v>3346</v>
      </c>
      <c r="N93" s="2" t="s">
        <v>513</v>
      </c>
      <c r="O93" s="2" t="s">
        <v>489</v>
      </c>
      <c r="P93" s="2" t="s">
        <v>495</v>
      </c>
      <c r="Q93" s="2" t="s">
        <v>13</v>
      </c>
      <c r="R93" s="2"/>
      <c r="S93" s="2"/>
      <c r="T93" s="2"/>
      <c r="U93" s="2"/>
      <c r="V93" s="2" t="s">
        <v>503</v>
      </c>
      <c r="W93" s="2"/>
      <c r="X93" s="2"/>
      <c r="Y93" s="2"/>
      <c r="Z93" s="2"/>
      <c r="AA93" s="2"/>
      <c r="AB93" s="2"/>
      <c r="AC93" s="2"/>
      <c r="AD93" s="2"/>
      <c r="AE93" s="2"/>
    </row>
    <row r="94" spans="1:31" ht="15" customHeight="1" x14ac:dyDescent="0.25">
      <c r="A94" s="2">
        <v>2840</v>
      </c>
      <c r="B94" s="2" t="s">
        <v>3069</v>
      </c>
      <c r="C94" s="2" t="s">
        <v>2702</v>
      </c>
      <c r="D94" s="2" t="s">
        <v>490</v>
      </c>
      <c r="E94" s="2" t="s">
        <v>489</v>
      </c>
      <c r="F94" s="2"/>
      <c r="G94" s="2"/>
      <c r="H94" s="2"/>
      <c r="I94" s="2"/>
      <c r="J94" s="2"/>
      <c r="K94" s="2"/>
      <c r="L94" s="2" t="s">
        <v>494</v>
      </c>
      <c r="M94" s="2" t="s">
        <v>3158</v>
      </c>
      <c r="N94" s="2" t="s">
        <v>490</v>
      </c>
      <c r="O94" s="2" t="s">
        <v>489</v>
      </c>
      <c r="P94" s="2" t="s">
        <v>496</v>
      </c>
      <c r="Q94" s="2" t="s">
        <v>13</v>
      </c>
      <c r="R94" s="2"/>
      <c r="S94" s="2"/>
      <c r="T94" s="2"/>
      <c r="U94" s="2"/>
      <c r="V94" s="2" t="s">
        <v>504</v>
      </c>
      <c r="W94" s="2"/>
      <c r="X94" s="2"/>
      <c r="Y94" s="2"/>
      <c r="Z94" s="2"/>
      <c r="AA94" s="2"/>
      <c r="AB94" s="2"/>
      <c r="AC94" s="2"/>
      <c r="AD94" s="2"/>
      <c r="AE94" s="2"/>
    </row>
    <row r="95" spans="1:31" ht="15" customHeight="1" x14ac:dyDescent="0.25">
      <c r="A95" s="2">
        <v>2621</v>
      </c>
      <c r="B95" s="2" t="s">
        <v>514</v>
      </c>
      <c r="C95" s="2" t="s">
        <v>2703</v>
      </c>
      <c r="D95" s="2" t="s">
        <v>491</v>
      </c>
      <c r="E95" s="2" t="s">
        <v>489</v>
      </c>
      <c r="F95" s="2"/>
      <c r="G95" s="2"/>
      <c r="H95" s="2"/>
      <c r="I95" s="2"/>
      <c r="J95" s="2"/>
      <c r="K95" s="2"/>
      <c r="L95" s="2" t="s">
        <v>38</v>
      </c>
      <c r="M95" s="2" t="s">
        <v>599</v>
      </c>
      <c r="N95" s="2" t="s">
        <v>491</v>
      </c>
      <c r="O95" s="2" t="s">
        <v>489</v>
      </c>
      <c r="P95" s="2" t="s">
        <v>497</v>
      </c>
      <c r="Q95" s="2" t="s">
        <v>13</v>
      </c>
      <c r="R95" s="2"/>
      <c r="S95" s="2"/>
      <c r="T95" s="2"/>
      <c r="U95" s="2"/>
      <c r="V95" s="2" t="s">
        <v>505</v>
      </c>
      <c r="W95" s="2"/>
      <c r="X95" s="2"/>
      <c r="Y95" s="2"/>
      <c r="Z95" s="2"/>
      <c r="AA95" s="2"/>
      <c r="AB95" s="2"/>
      <c r="AC95" s="2"/>
      <c r="AD95" s="2"/>
      <c r="AE95" s="2"/>
    </row>
    <row r="96" spans="1:31" ht="15" customHeight="1" x14ac:dyDescent="0.25">
      <c r="A96" s="2">
        <v>2952</v>
      </c>
      <c r="B96" s="2" t="s">
        <v>515</v>
      </c>
      <c r="C96" s="2" t="s">
        <v>2704</v>
      </c>
      <c r="D96" s="2" t="s">
        <v>491</v>
      </c>
      <c r="E96" s="2" t="s">
        <v>489</v>
      </c>
      <c r="F96" s="2"/>
      <c r="G96" s="2"/>
      <c r="H96" s="2"/>
      <c r="I96" s="2"/>
      <c r="J96" s="2"/>
      <c r="K96" s="2"/>
      <c r="L96" s="2" t="s">
        <v>13</v>
      </c>
      <c r="M96" s="2" t="s">
        <v>600</v>
      </c>
      <c r="N96" s="2" t="s">
        <v>491</v>
      </c>
      <c r="O96" s="2" t="s">
        <v>489</v>
      </c>
      <c r="P96" s="2" t="s">
        <v>498</v>
      </c>
      <c r="Q96" s="2" t="s">
        <v>13</v>
      </c>
      <c r="R96" s="2"/>
      <c r="S96" s="2"/>
      <c r="T96" s="2"/>
      <c r="U96" s="2"/>
      <c r="V96" s="2" t="s">
        <v>506</v>
      </c>
      <c r="W96" s="2"/>
      <c r="X96" s="2"/>
      <c r="Y96" s="2"/>
      <c r="Z96" s="2"/>
      <c r="AA96" s="2"/>
      <c r="AB96" s="2"/>
      <c r="AC96" s="2"/>
      <c r="AD96" s="2"/>
      <c r="AE96" s="2"/>
    </row>
    <row r="97" spans="1:31" ht="15" customHeight="1" x14ac:dyDescent="0.25">
      <c r="A97" s="2">
        <v>1705</v>
      </c>
      <c r="B97" s="2" t="s">
        <v>486</v>
      </c>
      <c r="C97" s="2" t="s">
        <v>488</v>
      </c>
      <c r="D97" s="2" t="s">
        <v>491</v>
      </c>
      <c r="E97" s="2" t="s">
        <v>489</v>
      </c>
      <c r="F97" s="2"/>
      <c r="G97" s="2"/>
      <c r="H97" s="2"/>
      <c r="I97" s="2"/>
      <c r="J97" s="2"/>
      <c r="K97" s="2"/>
      <c r="L97" s="2" t="s">
        <v>405</v>
      </c>
      <c r="M97" s="2" t="s">
        <v>516</v>
      </c>
      <c r="N97" s="2" t="s">
        <v>517</v>
      </c>
      <c r="O97" s="2" t="s">
        <v>436</v>
      </c>
      <c r="P97" s="2">
        <v>3144441612</v>
      </c>
      <c r="Q97" s="2">
        <v>3102364495</v>
      </c>
      <c r="R97" s="2"/>
      <c r="S97" s="2"/>
      <c r="T97" s="2"/>
      <c r="U97" s="2"/>
      <c r="V97" s="2" t="s">
        <v>507</v>
      </c>
      <c r="W97" s="2"/>
      <c r="X97" s="2"/>
      <c r="Y97" s="2"/>
      <c r="Z97" s="2"/>
      <c r="AA97" s="2"/>
      <c r="AB97" s="2"/>
      <c r="AC97" s="2"/>
      <c r="AD97" s="2"/>
      <c r="AE97" s="2"/>
    </row>
    <row r="98" spans="1:31" ht="15" customHeight="1" x14ac:dyDescent="0.25">
      <c r="A98" s="2">
        <v>2364</v>
      </c>
      <c r="B98" s="2" t="s">
        <v>518</v>
      </c>
      <c r="C98" s="2" t="s">
        <v>578</v>
      </c>
      <c r="D98" s="2" t="s">
        <v>490</v>
      </c>
      <c r="E98" s="2" t="s">
        <v>489</v>
      </c>
      <c r="F98" s="2"/>
      <c r="G98" s="2"/>
      <c r="H98" s="2"/>
      <c r="I98" s="2"/>
      <c r="J98" s="2"/>
      <c r="K98" s="2"/>
      <c r="L98" s="2" t="s">
        <v>587</v>
      </c>
      <c r="M98" s="2" t="s">
        <v>604</v>
      </c>
      <c r="N98" s="2" t="s">
        <v>490</v>
      </c>
      <c r="O98" s="2" t="s">
        <v>489</v>
      </c>
      <c r="P98" s="2">
        <v>3114587312</v>
      </c>
      <c r="Q98" s="2" t="s">
        <v>501</v>
      </c>
      <c r="R98" s="2">
        <v>8892385</v>
      </c>
      <c r="S98" s="2"/>
      <c r="T98" s="2"/>
      <c r="U98" s="2"/>
      <c r="V98" s="4" t="s">
        <v>508</v>
      </c>
      <c r="W98" s="2"/>
      <c r="X98" s="2"/>
      <c r="Y98" s="2"/>
      <c r="Z98" s="2"/>
      <c r="AA98" s="2"/>
      <c r="AB98" s="2"/>
      <c r="AC98" s="2"/>
      <c r="AD98" s="2"/>
      <c r="AE98" s="2"/>
    </row>
    <row r="99" spans="1:31" ht="15" customHeight="1" x14ac:dyDescent="0.25">
      <c r="A99" s="2">
        <v>2946</v>
      </c>
      <c r="B99" s="2" t="s">
        <v>607</v>
      </c>
      <c r="C99" s="2" t="s">
        <v>2705</v>
      </c>
      <c r="D99" s="2" t="s">
        <v>489</v>
      </c>
      <c r="E99" s="2" t="s">
        <v>489</v>
      </c>
      <c r="F99" s="2"/>
      <c r="G99" s="2"/>
      <c r="H99" s="2"/>
      <c r="I99" s="2"/>
      <c r="J99" s="2"/>
      <c r="K99" s="2"/>
      <c r="L99" s="2" t="s">
        <v>13</v>
      </c>
      <c r="M99" s="2" t="s">
        <v>13</v>
      </c>
      <c r="N99" s="2"/>
      <c r="O99" s="2"/>
      <c r="P99" s="2" t="s">
        <v>499</v>
      </c>
      <c r="Q99" s="2" t="s">
        <v>13</v>
      </c>
      <c r="R99" s="2"/>
      <c r="S99" s="2"/>
      <c r="T99" s="2"/>
      <c r="U99" s="2"/>
      <c r="V99" s="2" t="s">
        <v>509</v>
      </c>
      <c r="W99" s="2"/>
      <c r="X99" s="2"/>
      <c r="Y99" s="2"/>
      <c r="Z99" s="2"/>
      <c r="AA99" s="2"/>
      <c r="AB99" s="2"/>
      <c r="AC99" s="2"/>
      <c r="AD99" s="2"/>
      <c r="AE99" s="2"/>
    </row>
    <row r="100" spans="1:31" ht="15" customHeight="1" x14ac:dyDescent="0.25">
      <c r="A100" s="2">
        <v>2577</v>
      </c>
      <c r="B100" s="2" t="s">
        <v>487</v>
      </c>
      <c r="C100" s="2" t="s">
        <v>2706</v>
      </c>
      <c r="D100" s="2" t="s">
        <v>492</v>
      </c>
      <c r="E100" s="2" t="s">
        <v>489</v>
      </c>
      <c r="F100" s="2"/>
      <c r="G100" s="2"/>
      <c r="H100" s="2"/>
      <c r="I100" s="2"/>
      <c r="J100" s="2"/>
      <c r="K100" s="2"/>
      <c r="L100" s="2" t="s">
        <v>13</v>
      </c>
      <c r="M100" s="2" t="s">
        <v>3195</v>
      </c>
      <c r="N100" s="2" t="s">
        <v>490</v>
      </c>
      <c r="O100" s="2" t="s">
        <v>489</v>
      </c>
      <c r="P100" s="2" t="s">
        <v>500</v>
      </c>
      <c r="Q100" s="2" t="s">
        <v>13</v>
      </c>
      <c r="R100" s="2"/>
      <c r="S100" s="2"/>
      <c r="T100" s="2"/>
      <c r="U100" s="2"/>
      <c r="V100" s="2" t="s">
        <v>510</v>
      </c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ht="15" customHeight="1" x14ac:dyDescent="0.25">
      <c r="A101" s="2">
        <v>2939</v>
      </c>
      <c r="B101" s="2" t="s">
        <v>616</v>
      </c>
      <c r="C101" s="2" t="s">
        <v>697</v>
      </c>
      <c r="D101" s="2" t="s">
        <v>623</v>
      </c>
      <c r="E101" s="2" t="s">
        <v>668</v>
      </c>
      <c r="F101" s="2"/>
      <c r="G101" s="2"/>
      <c r="H101" s="2"/>
      <c r="I101" s="2"/>
      <c r="J101" s="2"/>
      <c r="K101" s="2"/>
      <c r="L101" s="2"/>
      <c r="M101" s="2" t="s">
        <v>3151</v>
      </c>
      <c r="N101" s="2" t="s">
        <v>621</v>
      </c>
      <c r="O101" s="2" t="s">
        <v>668</v>
      </c>
      <c r="P101" s="2" t="s">
        <v>633</v>
      </c>
      <c r="Q101" s="2" t="s">
        <v>640</v>
      </c>
      <c r="R101" s="2"/>
      <c r="S101" s="2"/>
      <c r="T101" s="2"/>
      <c r="U101" s="2"/>
      <c r="V101" s="2" t="s">
        <v>641</v>
      </c>
      <c r="W101" s="2"/>
      <c r="X101" s="2" t="s">
        <v>3030</v>
      </c>
      <c r="Y101" s="2"/>
      <c r="Z101" s="2"/>
      <c r="AA101" s="2"/>
      <c r="AB101" s="2"/>
      <c r="AC101" s="2"/>
      <c r="AD101" s="2"/>
      <c r="AE101" s="2"/>
    </row>
    <row r="102" spans="1:31" ht="15" customHeight="1" x14ac:dyDescent="0.25">
      <c r="A102" s="2" t="s">
        <v>642</v>
      </c>
      <c r="B102" s="2" t="s">
        <v>615</v>
      </c>
      <c r="C102" s="2" t="s">
        <v>687</v>
      </c>
      <c r="D102" s="2" t="s">
        <v>623</v>
      </c>
      <c r="E102" s="2" t="s">
        <v>668</v>
      </c>
      <c r="F102" s="2"/>
      <c r="G102" s="2"/>
      <c r="H102" s="2"/>
      <c r="I102" s="2"/>
      <c r="J102" s="2"/>
      <c r="K102" s="2"/>
      <c r="L102" s="2" t="s">
        <v>13</v>
      </c>
      <c r="M102" s="2" t="s">
        <v>3153</v>
      </c>
      <c r="N102" s="2" t="s">
        <v>621</v>
      </c>
      <c r="O102" s="2" t="s">
        <v>668</v>
      </c>
      <c r="P102" s="2" t="s">
        <v>624</v>
      </c>
      <c r="Q102" s="2" t="s">
        <v>625</v>
      </c>
      <c r="R102" s="2"/>
      <c r="S102" s="2"/>
      <c r="T102" s="2" t="s">
        <v>13</v>
      </c>
      <c r="U102" s="2"/>
      <c r="V102" s="2" t="s">
        <v>634</v>
      </c>
      <c r="W102" s="2"/>
      <c r="X102" s="2" t="s">
        <v>3029</v>
      </c>
      <c r="Y102" s="2"/>
      <c r="Z102" s="2"/>
      <c r="AA102" s="2"/>
      <c r="AB102" s="2"/>
      <c r="AC102" s="2"/>
      <c r="AD102" s="2"/>
      <c r="AE102" s="2"/>
    </row>
    <row r="103" spans="1:31" ht="15" customHeight="1" x14ac:dyDescent="0.25">
      <c r="A103" s="2" t="s">
        <v>644</v>
      </c>
      <c r="B103" s="2" t="s">
        <v>669</v>
      </c>
      <c r="C103" s="2" t="s">
        <v>688</v>
      </c>
      <c r="D103" s="2" t="s">
        <v>670</v>
      </c>
      <c r="E103" s="2" t="s">
        <v>668</v>
      </c>
      <c r="F103" s="2"/>
      <c r="G103" s="2"/>
      <c r="H103" s="2"/>
      <c r="I103" s="2"/>
      <c r="J103" s="2"/>
      <c r="K103" s="2"/>
      <c r="L103" s="2" t="s">
        <v>617</v>
      </c>
      <c r="M103" s="2" t="s">
        <v>3155</v>
      </c>
      <c r="N103" s="2" t="s">
        <v>621</v>
      </c>
      <c r="O103" s="2" t="s">
        <v>668</v>
      </c>
      <c r="P103" s="2">
        <v>3687575</v>
      </c>
      <c r="Q103" s="2">
        <v>3691147</v>
      </c>
      <c r="R103" s="2">
        <v>3205651632</v>
      </c>
      <c r="S103" s="2"/>
      <c r="T103" s="2" t="s">
        <v>13</v>
      </c>
      <c r="U103" s="2"/>
      <c r="V103" s="2" t="s">
        <v>643</v>
      </c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ht="15" customHeight="1" x14ac:dyDescent="0.25">
      <c r="A104" s="2">
        <v>2895</v>
      </c>
      <c r="B104" s="2" t="s">
        <v>614</v>
      </c>
      <c r="C104" s="2" t="s">
        <v>2847</v>
      </c>
      <c r="D104" s="2" t="s">
        <v>671</v>
      </c>
      <c r="E104" s="2" t="s">
        <v>668</v>
      </c>
      <c r="F104" s="2"/>
      <c r="G104" s="2"/>
      <c r="H104" s="2"/>
      <c r="I104" s="2"/>
      <c r="J104" s="2"/>
      <c r="K104" s="2"/>
      <c r="L104" s="2"/>
      <c r="M104" s="2" t="s">
        <v>698</v>
      </c>
      <c r="N104" s="2" t="s">
        <v>670</v>
      </c>
      <c r="O104" s="2" t="s">
        <v>668</v>
      </c>
      <c r="P104" s="2" t="s">
        <v>645</v>
      </c>
      <c r="Q104" s="2" t="s">
        <v>646</v>
      </c>
      <c r="R104" s="2"/>
      <c r="S104" s="2"/>
      <c r="T104" s="2"/>
      <c r="U104" s="2"/>
      <c r="V104" s="2" t="s">
        <v>647</v>
      </c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ht="15" customHeight="1" x14ac:dyDescent="0.25">
      <c r="A105" s="2" t="s">
        <v>648</v>
      </c>
      <c r="B105" s="2" t="s">
        <v>613</v>
      </c>
      <c r="C105" s="2" t="s">
        <v>689</v>
      </c>
      <c r="D105" s="2" t="s">
        <v>672</v>
      </c>
      <c r="E105" s="2" t="s">
        <v>668</v>
      </c>
      <c r="F105" s="2"/>
      <c r="G105" s="2"/>
      <c r="H105" s="2"/>
      <c r="I105" s="2"/>
      <c r="J105" s="2"/>
      <c r="K105" s="2"/>
      <c r="L105" s="2"/>
      <c r="M105" s="2" t="s">
        <v>3157</v>
      </c>
      <c r="N105" s="2" t="s">
        <v>621</v>
      </c>
      <c r="O105" s="2" t="s">
        <v>668</v>
      </c>
      <c r="P105" s="2" t="s">
        <v>626</v>
      </c>
      <c r="Q105" s="2" t="s">
        <v>627</v>
      </c>
      <c r="R105" s="2"/>
      <c r="S105" s="2"/>
      <c r="T105" s="2" t="s">
        <v>13</v>
      </c>
      <c r="U105" s="2"/>
      <c r="V105" s="2" t="s">
        <v>635</v>
      </c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ht="15" customHeight="1" x14ac:dyDescent="0.25">
      <c r="A106" s="2">
        <v>2678</v>
      </c>
      <c r="B106" s="2" t="s">
        <v>612</v>
      </c>
      <c r="C106" s="3" t="s">
        <v>2858</v>
      </c>
      <c r="D106" s="2" t="s">
        <v>673</v>
      </c>
      <c r="E106" s="2" t="s">
        <v>668</v>
      </c>
      <c r="F106" s="2"/>
      <c r="G106" s="2"/>
      <c r="H106" s="2"/>
      <c r="I106" s="2"/>
      <c r="J106" s="2"/>
      <c r="K106" s="2"/>
      <c r="L106" s="2" t="s">
        <v>622</v>
      </c>
      <c r="M106" s="2" t="s">
        <v>3476</v>
      </c>
      <c r="N106" s="2" t="s">
        <v>674</v>
      </c>
      <c r="O106" s="2" t="s">
        <v>368</v>
      </c>
      <c r="P106" s="2" t="s">
        <v>649</v>
      </c>
      <c r="Q106" s="2" t="s">
        <v>13</v>
      </c>
      <c r="R106" s="2"/>
      <c r="S106" s="2" t="s">
        <v>13</v>
      </c>
      <c r="T106" s="2" t="s">
        <v>13</v>
      </c>
      <c r="U106" s="2"/>
      <c r="V106" s="2" t="s">
        <v>650</v>
      </c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ht="15" customHeight="1" x14ac:dyDescent="0.25">
      <c r="A107" s="2">
        <v>1791</v>
      </c>
      <c r="B107" s="2" t="s">
        <v>675</v>
      </c>
      <c r="C107" s="2" t="s">
        <v>690</v>
      </c>
      <c r="D107" s="2" t="s">
        <v>676</v>
      </c>
      <c r="E107" s="2" t="s">
        <v>668</v>
      </c>
      <c r="F107" s="2"/>
      <c r="G107" s="2"/>
      <c r="H107" s="2"/>
      <c r="I107" s="2"/>
      <c r="J107" s="2"/>
      <c r="K107" s="2"/>
      <c r="L107" s="2" t="s">
        <v>405</v>
      </c>
      <c r="M107" s="2" t="s">
        <v>3160</v>
      </c>
      <c r="N107" s="2" t="s">
        <v>621</v>
      </c>
      <c r="O107" s="2" t="s">
        <v>668</v>
      </c>
      <c r="P107" s="2">
        <v>3571115</v>
      </c>
      <c r="Q107" s="2">
        <v>3573044</v>
      </c>
      <c r="R107" s="2">
        <v>3737340</v>
      </c>
      <c r="S107" s="2">
        <v>3145382441</v>
      </c>
      <c r="T107" s="2"/>
      <c r="U107" s="2"/>
      <c r="V107" s="2" t="s">
        <v>651</v>
      </c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ht="15" customHeight="1" x14ac:dyDescent="0.25">
      <c r="A108" s="2" t="s">
        <v>652</v>
      </c>
      <c r="B108" s="2" t="s">
        <v>3070</v>
      </c>
      <c r="C108" s="2" t="s">
        <v>691</v>
      </c>
      <c r="D108" s="2" t="s">
        <v>623</v>
      </c>
      <c r="E108" s="2" t="s">
        <v>668</v>
      </c>
      <c r="F108" s="2"/>
      <c r="G108" s="2"/>
      <c r="H108" s="2"/>
      <c r="I108" s="2"/>
      <c r="J108" s="2"/>
      <c r="K108" s="2"/>
      <c r="L108" s="2" t="s">
        <v>677</v>
      </c>
      <c r="M108" s="2" t="s">
        <v>3162</v>
      </c>
      <c r="N108" s="2" t="s">
        <v>621</v>
      </c>
      <c r="O108" s="2" t="s">
        <v>668</v>
      </c>
      <c r="P108" s="2" t="s">
        <v>628</v>
      </c>
      <c r="Q108" s="2" t="s">
        <v>629</v>
      </c>
      <c r="R108" s="2"/>
      <c r="S108" s="2"/>
      <c r="T108" s="2" t="s">
        <v>13</v>
      </c>
      <c r="U108" s="2"/>
      <c r="V108" s="2" t="s">
        <v>636</v>
      </c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ht="15" customHeight="1" x14ac:dyDescent="0.25">
      <c r="A109" s="2" t="s">
        <v>654</v>
      </c>
      <c r="B109" s="2" t="s">
        <v>678</v>
      </c>
      <c r="C109" s="2" t="s">
        <v>692</v>
      </c>
      <c r="D109" s="2" t="s">
        <v>53</v>
      </c>
      <c r="E109" s="2" t="s">
        <v>668</v>
      </c>
      <c r="F109" s="2"/>
      <c r="G109" s="2"/>
      <c r="H109" s="2"/>
      <c r="I109" s="2"/>
      <c r="J109" s="2"/>
      <c r="K109" s="2"/>
      <c r="L109" s="2" t="s">
        <v>65</v>
      </c>
      <c r="M109" s="2" t="s">
        <v>3496</v>
      </c>
      <c r="N109" s="2" t="s">
        <v>374</v>
      </c>
      <c r="O109" s="2" t="s">
        <v>668</v>
      </c>
      <c r="P109" s="2" t="s">
        <v>637</v>
      </c>
      <c r="Q109" s="2"/>
      <c r="R109" s="2"/>
      <c r="S109" s="2" t="s">
        <v>13</v>
      </c>
      <c r="T109" s="2"/>
      <c r="U109" s="2"/>
      <c r="V109" s="2" t="s">
        <v>653</v>
      </c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ht="15" customHeight="1" x14ac:dyDescent="0.25">
      <c r="A110" s="2" t="s">
        <v>657</v>
      </c>
      <c r="B110" s="2" t="s">
        <v>611</v>
      </c>
      <c r="C110" s="2" t="s">
        <v>2859</v>
      </c>
      <c r="D110" s="2" t="s">
        <v>679</v>
      </c>
      <c r="E110" s="2" t="s">
        <v>668</v>
      </c>
      <c r="F110" s="2"/>
      <c r="G110" s="2"/>
      <c r="H110" s="2"/>
      <c r="I110" s="2"/>
      <c r="J110" s="2"/>
      <c r="K110" s="2"/>
      <c r="L110" s="2" t="s">
        <v>45</v>
      </c>
      <c r="M110" s="2" t="s">
        <v>701</v>
      </c>
      <c r="N110" s="2" t="s">
        <v>621</v>
      </c>
      <c r="O110" s="2" t="s">
        <v>668</v>
      </c>
      <c r="P110" s="2" t="s">
        <v>638</v>
      </c>
      <c r="Q110" s="2" t="s">
        <v>655</v>
      </c>
      <c r="R110" s="2"/>
      <c r="S110" s="2"/>
      <c r="T110" s="2" t="s">
        <v>13</v>
      </c>
      <c r="U110" s="2"/>
      <c r="V110" s="2" t="s">
        <v>656</v>
      </c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ht="15" customHeight="1" x14ac:dyDescent="0.25">
      <c r="A111" s="2" t="s">
        <v>659</v>
      </c>
      <c r="B111" s="2" t="s">
        <v>680</v>
      </c>
      <c r="C111" s="3" t="s">
        <v>2860</v>
      </c>
      <c r="D111" s="2" t="s">
        <v>623</v>
      </c>
      <c r="E111" s="2" t="s">
        <v>668</v>
      </c>
      <c r="F111" s="2"/>
      <c r="G111" s="2"/>
      <c r="H111" s="2"/>
      <c r="I111" s="2"/>
      <c r="J111" s="2"/>
      <c r="K111" s="2"/>
      <c r="L111" s="2" t="s">
        <v>681</v>
      </c>
      <c r="M111" s="2" t="s">
        <v>699</v>
      </c>
      <c r="N111" s="2" t="s">
        <v>623</v>
      </c>
      <c r="O111" s="2" t="s">
        <v>668</v>
      </c>
      <c r="P111" s="2" t="s">
        <v>630</v>
      </c>
      <c r="Q111" s="2" t="s">
        <v>13</v>
      </c>
      <c r="R111" s="2"/>
      <c r="S111" s="2" t="s">
        <v>13</v>
      </c>
      <c r="T111" s="2"/>
      <c r="U111" s="2"/>
      <c r="V111" s="2" t="s">
        <v>658</v>
      </c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ht="15" customHeight="1" x14ac:dyDescent="0.25">
      <c r="A112" s="2">
        <v>1513</v>
      </c>
      <c r="B112" s="2" t="s">
        <v>682</v>
      </c>
      <c r="C112" s="2" t="s">
        <v>693</v>
      </c>
      <c r="D112" s="2" t="s">
        <v>623</v>
      </c>
      <c r="E112" s="2" t="s">
        <v>668</v>
      </c>
      <c r="F112" s="2"/>
      <c r="G112" s="2"/>
      <c r="H112" s="2"/>
      <c r="I112" s="2"/>
      <c r="J112" s="2"/>
      <c r="K112" s="2"/>
      <c r="L112" s="2" t="s">
        <v>618</v>
      </c>
      <c r="M112" s="2" t="s">
        <v>3181</v>
      </c>
      <c r="N112" s="2" t="s">
        <v>621</v>
      </c>
      <c r="O112" s="2" t="s">
        <v>668</v>
      </c>
      <c r="P112" s="2">
        <v>3580130</v>
      </c>
      <c r="Q112" s="2">
        <v>3588437</v>
      </c>
      <c r="R112" s="2">
        <v>3690991</v>
      </c>
      <c r="S112" s="2">
        <v>3114187046</v>
      </c>
      <c r="T112" s="2"/>
      <c r="U112" s="2"/>
      <c r="V112" s="2" t="s">
        <v>660</v>
      </c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ht="15" customHeight="1" x14ac:dyDescent="0.25">
      <c r="A113" s="2" t="s">
        <v>662</v>
      </c>
      <c r="B113" s="2" t="s">
        <v>610</v>
      </c>
      <c r="C113" s="2" t="s">
        <v>2848</v>
      </c>
      <c r="D113" s="2" t="s">
        <v>676</v>
      </c>
      <c r="E113" s="2" t="s">
        <v>668</v>
      </c>
      <c r="F113" s="2"/>
      <c r="G113" s="2"/>
      <c r="H113" s="2"/>
      <c r="I113" s="2"/>
      <c r="J113" s="2"/>
      <c r="K113" s="2"/>
      <c r="L113" s="2"/>
      <c r="M113" s="2" t="s">
        <v>3187</v>
      </c>
      <c r="N113" s="2" t="s">
        <v>621</v>
      </c>
      <c r="O113" s="2" t="s">
        <v>668</v>
      </c>
      <c r="P113" s="2"/>
      <c r="Q113" s="2" t="s">
        <v>661</v>
      </c>
      <c r="R113" s="2"/>
      <c r="S113" s="2" t="s">
        <v>13</v>
      </c>
      <c r="T113" s="2"/>
      <c r="U113" s="2"/>
      <c r="V113" s="2" t="s">
        <v>13</v>
      </c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ht="15" customHeight="1" x14ac:dyDescent="0.25">
      <c r="A114" s="2" t="s">
        <v>663</v>
      </c>
      <c r="B114" s="2" t="s">
        <v>683</v>
      </c>
      <c r="C114" s="2" t="s">
        <v>694</v>
      </c>
      <c r="D114" s="2" t="s">
        <v>623</v>
      </c>
      <c r="E114" s="2" t="s">
        <v>668</v>
      </c>
      <c r="F114" s="2"/>
      <c r="G114" s="2"/>
      <c r="H114" s="2"/>
      <c r="I114" s="2"/>
      <c r="J114" s="2"/>
      <c r="K114" s="2"/>
      <c r="L114" s="2" t="s">
        <v>619</v>
      </c>
      <c r="M114" s="2" t="s">
        <v>700</v>
      </c>
      <c r="N114" s="2" t="s">
        <v>623</v>
      </c>
      <c r="O114" s="2" t="s">
        <v>668</v>
      </c>
      <c r="P114" s="2"/>
      <c r="Q114" s="2" t="s">
        <v>631</v>
      </c>
      <c r="R114" s="2" t="s">
        <v>632</v>
      </c>
      <c r="S114" s="2"/>
      <c r="T114" s="2" t="s">
        <v>13</v>
      </c>
      <c r="U114" s="2"/>
      <c r="V114" s="2" t="s">
        <v>639</v>
      </c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ht="15" customHeight="1" x14ac:dyDescent="0.25">
      <c r="A115" s="2" t="s">
        <v>664</v>
      </c>
      <c r="B115" s="2" t="s">
        <v>609</v>
      </c>
      <c r="C115" s="2" t="s">
        <v>695</v>
      </c>
      <c r="D115" s="2" t="s">
        <v>672</v>
      </c>
      <c r="E115" s="2" t="s">
        <v>668</v>
      </c>
      <c r="F115" s="2"/>
      <c r="G115" s="2"/>
      <c r="H115" s="2"/>
      <c r="I115" s="2"/>
      <c r="J115" s="2"/>
      <c r="K115" s="2"/>
      <c r="L115" s="2" t="s">
        <v>684</v>
      </c>
      <c r="M115" s="2" t="s">
        <v>13</v>
      </c>
      <c r="N115" s="2"/>
      <c r="O115" s="2"/>
      <c r="P115" s="2">
        <v>3053453900</v>
      </c>
      <c r="Q115" s="2">
        <v>3008056626</v>
      </c>
      <c r="R115" s="2"/>
      <c r="S115" s="2"/>
      <c r="T115" s="2"/>
      <c r="U115" s="2"/>
      <c r="V115" s="2" t="s">
        <v>665</v>
      </c>
      <c r="W115" s="2"/>
      <c r="X115" s="2" t="s">
        <v>3028</v>
      </c>
      <c r="Y115" s="2"/>
      <c r="Z115" s="2">
        <v>3053453900</v>
      </c>
      <c r="AA115" s="2" t="s">
        <v>3054</v>
      </c>
      <c r="AB115" s="2"/>
      <c r="AC115" s="2"/>
      <c r="AD115" s="2"/>
      <c r="AE115" s="2"/>
    </row>
    <row r="116" spans="1:31" ht="15" customHeight="1" x14ac:dyDescent="0.25">
      <c r="A116" s="2" t="s">
        <v>667</v>
      </c>
      <c r="B116" s="2" t="s">
        <v>608</v>
      </c>
      <c r="C116" s="2" t="s">
        <v>696</v>
      </c>
      <c r="D116" s="2" t="s">
        <v>673</v>
      </c>
      <c r="E116" s="2" t="s">
        <v>668</v>
      </c>
      <c r="F116" s="2"/>
      <c r="G116" s="2"/>
      <c r="H116" s="2"/>
      <c r="I116" s="2"/>
      <c r="J116" s="2"/>
      <c r="K116" s="2"/>
      <c r="L116" s="2" t="s">
        <v>405</v>
      </c>
      <c r="M116" s="2" t="s">
        <v>620</v>
      </c>
      <c r="N116" s="2" t="s">
        <v>621</v>
      </c>
      <c r="O116" s="2" t="s">
        <v>668</v>
      </c>
      <c r="P116" s="2">
        <v>3608519</v>
      </c>
      <c r="Q116" s="2">
        <v>3601889</v>
      </c>
      <c r="R116" s="2">
        <v>3205709843</v>
      </c>
      <c r="S116" s="2"/>
      <c r="T116" s="2" t="s">
        <v>13</v>
      </c>
      <c r="U116" s="2"/>
      <c r="V116" s="2" t="s">
        <v>666</v>
      </c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ht="15" customHeight="1" x14ac:dyDescent="0.25">
      <c r="A117" s="2" t="s">
        <v>127</v>
      </c>
      <c r="B117" s="2" t="s">
        <v>124</v>
      </c>
      <c r="C117" s="2" t="s">
        <v>539</v>
      </c>
      <c r="D117" s="2" t="s">
        <v>125</v>
      </c>
      <c r="E117" s="2" t="s">
        <v>406</v>
      </c>
      <c r="F117" s="2"/>
      <c r="G117" s="2"/>
      <c r="H117" s="2"/>
      <c r="I117" s="2"/>
      <c r="J117" s="2"/>
      <c r="K117" s="2"/>
      <c r="L117" s="2" t="s">
        <v>584</v>
      </c>
      <c r="M117" s="2" t="s">
        <v>602</v>
      </c>
      <c r="N117" s="2" t="s">
        <v>359</v>
      </c>
      <c r="O117" s="2" t="s">
        <v>12</v>
      </c>
      <c r="P117" s="2">
        <v>5123333</v>
      </c>
      <c r="Q117" s="2">
        <v>3146611656</v>
      </c>
      <c r="R117" s="2"/>
      <c r="S117" s="2"/>
      <c r="T117" s="2"/>
      <c r="U117" s="2"/>
      <c r="V117" s="2" t="s">
        <v>126</v>
      </c>
      <c r="W117" s="2"/>
      <c r="X117" s="2" t="s">
        <v>13</v>
      </c>
      <c r="Y117" s="2"/>
      <c r="Z117" s="2"/>
      <c r="AA117" s="2"/>
      <c r="AB117" s="2"/>
      <c r="AC117" s="2"/>
      <c r="AD117" s="2"/>
      <c r="AE117" s="2"/>
    </row>
    <row r="118" spans="1:31" ht="15" customHeight="1" x14ac:dyDescent="0.25">
      <c r="A118" s="5" t="s">
        <v>3071</v>
      </c>
      <c r="B118" s="2" t="s">
        <v>3072</v>
      </c>
      <c r="C118" s="5" t="s">
        <v>3073</v>
      </c>
      <c r="D118" s="5" t="s">
        <v>242</v>
      </c>
      <c r="E118" s="5" t="s">
        <v>12</v>
      </c>
      <c r="P118" s="5">
        <v>3176545659</v>
      </c>
      <c r="V118" s="9" t="s">
        <v>3074</v>
      </c>
    </row>
    <row r="119" spans="1:31" ht="15" customHeight="1" x14ac:dyDescent="0.25">
      <c r="A119" s="5" t="s">
        <v>3076</v>
      </c>
      <c r="B119" s="2" t="s">
        <v>3077</v>
      </c>
      <c r="C119" s="5" t="s">
        <v>3078</v>
      </c>
      <c r="D119" s="5" t="s">
        <v>3079</v>
      </c>
      <c r="E119" s="5" t="s">
        <v>668</v>
      </c>
      <c r="M119" s="5" t="s">
        <v>3080</v>
      </c>
      <c r="N119" s="5" t="s">
        <v>621</v>
      </c>
      <c r="O119" s="5" t="s">
        <v>668</v>
      </c>
      <c r="P119" s="5">
        <v>3136842080</v>
      </c>
      <c r="V119" s="9" t="s">
        <v>3081</v>
      </c>
    </row>
    <row r="120" spans="1:31" ht="15" customHeight="1" x14ac:dyDescent="0.25">
      <c r="A120" s="5" t="s">
        <v>3082</v>
      </c>
      <c r="B120" s="2" t="s">
        <v>3083</v>
      </c>
      <c r="C120" s="5" t="s">
        <v>3094</v>
      </c>
      <c r="D120" s="5" t="s">
        <v>623</v>
      </c>
      <c r="E120" s="5" t="s">
        <v>668</v>
      </c>
      <c r="M120" s="5" t="s">
        <v>3085</v>
      </c>
      <c r="N120" s="5" t="s">
        <v>621</v>
      </c>
      <c r="O120" s="5" t="s">
        <v>668</v>
      </c>
      <c r="P120" s="5" t="s">
        <v>3084</v>
      </c>
      <c r="Q120" s="5">
        <v>3031829</v>
      </c>
      <c r="V120" s="9" t="s">
        <v>3086</v>
      </c>
    </row>
    <row r="121" spans="1:31" ht="15" customHeight="1" x14ac:dyDescent="0.25">
      <c r="A121" s="5">
        <v>1772</v>
      </c>
      <c r="B121" s="2" t="s">
        <v>703</v>
      </c>
      <c r="C121" s="5" t="s">
        <v>2357</v>
      </c>
      <c r="D121" s="5" t="s">
        <v>710</v>
      </c>
      <c r="E121" s="5" t="s">
        <v>368</v>
      </c>
      <c r="F121" s="5" t="s">
        <v>13</v>
      </c>
      <c r="G121" s="5" t="s">
        <v>13</v>
      </c>
      <c r="H121" s="5" t="s">
        <v>13</v>
      </c>
      <c r="I121" s="5" t="s">
        <v>13</v>
      </c>
      <c r="J121" s="5" t="s">
        <v>13</v>
      </c>
      <c r="K121" s="5" t="s">
        <v>13</v>
      </c>
      <c r="L121" s="5" t="s">
        <v>405</v>
      </c>
      <c r="M121" s="5" t="s">
        <v>3010</v>
      </c>
      <c r="N121" s="5" t="s">
        <v>710</v>
      </c>
      <c r="O121" s="5" t="s">
        <v>368</v>
      </c>
      <c r="P121" s="5">
        <v>6672475</v>
      </c>
      <c r="Q121" s="5">
        <v>6672472</v>
      </c>
      <c r="S121" s="5" t="s">
        <v>13</v>
      </c>
      <c r="T121" s="5" t="s">
        <v>13</v>
      </c>
      <c r="V121" s="5" t="s">
        <v>704</v>
      </c>
      <c r="X121" s="5" t="s">
        <v>13</v>
      </c>
      <c r="Z121" s="5" t="s">
        <v>13</v>
      </c>
      <c r="AA121" s="5" t="s">
        <v>13</v>
      </c>
    </row>
    <row r="122" spans="1:31" ht="15" customHeight="1" x14ac:dyDescent="0.25">
      <c r="A122" s="5">
        <v>2527</v>
      </c>
      <c r="B122" s="2" t="s">
        <v>705</v>
      </c>
      <c r="C122" s="5" t="s">
        <v>2358</v>
      </c>
      <c r="D122" s="5" t="s">
        <v>720</v>
      </c>
      <c r="E122" s="5" t="s">
        <v>368</v>
      </c>
      <c r="F122" s="5" t="s">
        <v>13</v>
      </c>
      <c r="G122" s="5" t="s">
        <v>13</v>
      </c>
      <c r="H122" s="5" t="s">
        <v>13</v>
      </c>
      <c r="I122" s="5" t="s">
        <v>13</v>
      </c>
      <c r="J122" s="5" t="s">
        <v>13</v>
      </c>
      <c r="K122" s="5" t="s">
        <v>13</v>
      </c>
      <c r="L122" s="5" t="s">
        <v>709</v>
      </c>
      <c r="M122" s="5" t="s">
        <v>2914</v>
      </c>
      <c r="N122" s="5" t="s">
        <v>711</v>
      </c>
      <c r="O122" s="5" t="s">
        <v>368</v>
      </c>
      <c r="P122" s="5" t="s">
        <v>706</v>
      </c>
      <c r="Q122" s="5" t="s">
        <v>707</v>
      </c>
      <c r="S122" s="5" t="s">
        <v>13</v>
      </c>
      <c r="T122" s="5" t="s">
        <v>13</v>
      </c>
      <c r="V122" s="5" t="s">
        <v>708</v>
      </c>
      <c r="X122" s="5" t="s">
        <v>13</v>
      </c>
      <c r="Z122" s="5" t="s">
        <v>13</v>
      </c>
      <c r="AA122" s="5" t="s">
        <v>13</v>
      </c>
    </row>
    <row r="123" spans="1:31" ht="15" customHeight="1" x14ac:dyDescent="0.25">
      <c r="A123" s="5">
        <v>2378</v>
      </c>
      <c r="B123" s="2" t="s">
        <v>712</v>
      </c>
      <c r="C123" s="5" t="s">
        <v>2861</v>
      </c>
      <c r="D123" s="5" t="s">
        <v>713</v>
      </c>
      <c r="E123" s="5" t="s">
        <v>368</v>
      </c>
      <c r="F123" s="5" t="s">
        <v>13</v>
      </c>
      <c r="G123" s="5" t="s">
        <v>13</v>
      </c>
      <c r="H123" s="5" t="s">
        <v>13</v>
      </c>
      <c r="I123" s="5" t="s">
        <v>13</v>
      </c>
      <c r="J123" s="5" t="s">
        <v>13</v>
      </c>
      <c r="K123" s="5" t="s">
        <v>13</v>
      </c>
      <c r="L123" s="5" t="s">
        <v>205</v>
      </c>
      <c r="M123" s="5" t="s">
        <v>3358</v>
      </c>
      <c r="N123" s="5" t="s">
        <v>621</v>
      </c>
      <c r="O123" s="5" t="s">
        <v>668</v>
      </c>
      <c r="P123" s="5" t="s">
        <v>714</v>
      </c>
      <c r="Q123" s="5" t="s">
        <v>13</v>
      </c>
      <c r="R123" s="5" t="s">
        <v>13</v>
      </c>
      <c r="S123" s="5" t="s">
        <v>13</v>
      </c>
      <c r="T123" s="5" t="s">
        <v>13</v>
      </c>
      <c r="V123" s="5" t="s">
        <v>715</v>
      </c>
      <c r="W123" s="5" t="s">
        <v>13</v>
      </c>
      <c r="X123" s="5" t="s">
        <v>13</v>
      </c>
      <c r="Z123" s="5" t="s">
        <v>13</v>
      </c>
      <c r="AA123" s="5" t="s">
        <v>13</v>
      </c>
    </row>
    <row r="124" spans="1:31" ht="15" customHeight="1" x14ac:dyDescent="0.25">
      <c r="A124" s="5">
        <v>2951</v>
      </c>
      <c r="B124" s="2" t="s">
        <v>721</v>
      </c>
      <c r="C124" s="5" t="s">
        <v>2883</v>
      </c>
      <c r="D124" s="5" t="s">
        <v>722</v>
      </c>
      <c r="E124" s="5" t="s">
        <v>368</v>
      </c>
      <c r="F124" s="5" t="s">
        <v>13</v>
      </c>
      <c r="G124" s="5" t="s">
        <v>13</v>
      </c>
      <c r="H124" s="5" t="s">
        <v>13</v>
      </c>
      <c r="I124" s="5" t="s">
        <v>13</v>
      </c>
      <c r="J124" s="5" t="s">
        <v>13</v>
      </c>
      <c r="K124" s="5" t="s">
        <v>13</v>
      </c>
      <c r="L124" s="5" t="s">
        <v>13</v>
      </c>
      <c r="M124" s="5" t="s">
        <v>2915</v>
      </c>
      <c r="N124" s="5" t="s">
        <v>906</v>
      </c>
      <c r="O124" s="5" t="s">
        <v>89</v>
      </c>
      <c r="P124" s="5" t="s">
        <v>716</v>
      </c>
      <c r="Q124" s="5" t="s">
        <v>13</v>
      </c>
      <c r="R124" s="5" t="s">
        <v>13</v>
      </c>
      <c r="S124" s="5" t="s">
        <v>13</v>
      </c>
      <c r="V124" s="5" t="s">
        <v>717</v>
      </c>
      <c r="W124" s="5" t="s">
        <v>13</v>
      </c>
      <c r="X124" s="5" t="s">
        <v>13</v>
      </c>
      <c r="Z124" s="5" t="s">
        <v>13</v>
      </c>
      <c r="AA124" s="5" t="s">
        <v>13</v>
      </c>
    </row>
    <row r="125" spans="1:31" ht="15" customHeight="1" x14ac:dyDescent="0.25">
      <c r="A125" s="5">
        <v>1913</v>
      </c>
      <c r="B125" s="2" t="s">
        <v>718</v>
      </c>
      <c r="C125" s="5" t="s">
        <v>2359</v>
      </c>
      <c r="D125" s="5" t="s">
        <v>719</v>
      </c>
      <c r="E125" s="5" t="s">
        <v>368</v>
      </c>
      <c r="F125" s="5" t="s">
        <v>13</v>
      </c>
      <c r="G125" s="5" t="s">
        <v>13</v>
      </c>
      <c r="H125" s="5" t="s">
        <v>13</v>
      </c>
      <c r="I125" s="5" t="s">
        <v>13</v>
      </c>
      <c r="J125" s="5" t="s">
        <v>13</v>
      </c>
      <c r="K125" s="5" t="s">
        <v>13</v>
      </c>
      <c r="L125" s="5" t="s">
        <v>479</v>
      </c>
      <c r="M125" s="5" t="s">
        <v>3008</v>
      </c>
      <c r="N125" s="5" t="s">
        <v>710</v>
      </c>
      <c r="O125" s="5" t="s">
        <v>368</v>
      </c>
      <c r="P125" s="5">
        <v>6725400</v>
      </c>
      <c r="R125" s="5" t="s">
        <v>13</v>
      </c>
      <c r="S125" s="5" t="s">
        <v>13</v>
      </c>
      <c r="T125" s="5" t="s">
        <v>13</v>
      </c>
      <c r="V125" s="5" t="s">
        <v>771</v>
      </c>
      <c r="W125" s="5" t="s">
        <v>13</v>
      </c>
      <c r="X125" s="5" t="s">
        <v>13</v>
      </c>
      <c r="Z125" s="5" t="s">
        <v>13</v>
      </c>
      <c r="AA125" s="5" t="s">
        <v>13</v>
      </c>
    </row>
    <row r="126" spans="1:31" ht="15" customHeight="1" x14ac:dyDescent="0.25">
      <c r="A126" s="5" t="s">
        <v>727</v>
      </c>
      <c r="B126" s="2" t="s">
        <v>769</v>
      </c>
      <c r="C126" s="5" t="s">
        <v>2707</v>
      </c>
      <c r="D126" s="5" t="s">
        <v>724</v>
      </c>
      <c r="E126" s="5" t="s">
        <v>368</v>
      </c>
      <c r="H126" s="5" t="s">
        <v>13</v>
      </c>
      <c r="I126" s="5" t="s">
        <v>13</v>
      </c>
      <c r="L126" s="5" t="s">
        <v>13</v>
      </c>
      <c r="M126" s="5" t="s">
        <v>2916</v>
      </c>
      <c r="N126" s="5" t="s">
        <v>770</v>
      </c>
      <c r="O126" s="5" t="s">
        <v>382</v>
      </c>
      <c r="P126" s="5" t="s">
        <v>725</v>
      </c>
      <c r="Q126" s="5" t="s">
        <v>726</v>
      </c>
      <c r="R126" s="5" t="s">
        <v>13</v>
      </c>
      <c r="V126" s="5" t="s">
        <v>723</v>
      </c>
      <c r="X126" s="5" t="s">
        <v>3027</v>
      </c>
      <c r="Z126" s="5" t="s">
        <v>13</v>
      </c>
      <c r="AA126" s="5" t="s">
        <v>13</v>
      </c>
      <c r="AC126" s="5" t="s">
        <v>13</v>
      </c>
    </row>
    <row r="127" spans="1:31" ht="15" customHeight="1" x14ac:dyDescent="0.25">
      <c r="A127" s="5">
        <v>2273</v>
      </c>
      <c r="B127" s="2" t="s">
        <v>728</v>
      </c>
      <c r="C127" s="5" t="s">
        <v>2360</v>
      </c>
      <c r="D127" s="5" t="s">
        <v>729</v>
      </c>
      <c r="E127" s="5" t="s">
        <v>368</v>
      </c>
      <c r="F127" s="5" t="s">
        <v>13</v>
      </c>
      <c r="G127" s="5" t="s">
        <v>13</v>
      </c>
      <c r="K127" s="5" t="s">
        <v>13</v>
      </c>
      <c r="L127" s="5" t="s">
        <v>380</v>
      </c>
      <c r="M127" s="5" t="s">
        <v>3009</v>
      </c>
      <c r="N127" s="5" t="s">
        <v>151</v>
      </c>
      <c r="O127" s="5" t="s">
        <v>12</v>
      </c>
      <c r="P127" s="5">
        <v>3860812</v>
      </c>
      <c r="S127" s="5" t="s">
        <v>13</v>
      </c>
      <c r="T127" s="5" t="s">
        <v>13</v>
      </c>
      <c r="V127" s="5" t="s">
        <v>730</v>
      </c>
      <c r="Z127" s="5" t="s">
        <v>13</v>
      </c>
      <c r="AA127" s="5" t="s">
        <v>13</v>
      </c>
      <c r="AC127" s="5" t="s">
        <v>13</v>
      </c>
    </row>
    <row r="128" spans="1:31" ht="15" customHeight="1" x14ac:dyDescent="0.25">
      <c r="A128" s="5" t="s">
        <v>734</v>
      </c>
      <c r="B128" s="2" t="s">
        <v>772</v>
      </c>
      <c r="C128" s="5" t="s">
        <v>2361</v>
      </c>
      <c r="D128" s="5" t="s">
        <v>731</v>
      </c>
      <c r="E128" s="5" t="s">
        <v>368</v>
      </c>
      <c r="F128" s="5" t="s">
        <v>13</v>
      </c>
      <c r="G128" s="5" t="s">
        <v>13</v>
      </c>
      <c r="M128" s="5" t="s">
        <v>3196</v>
      </c>
      <c r="N128" s="5" t="s">
        <v>773</v>
      </c>
      <c r="O128" s="5" t="s">
        <v>368</v>
      </c>
      <c r="P128" s="5" t="s">
        <v>732</v>
      </c>
      <c r="S128" s="5" t="s">
        <v>13</v>
      </c>
      <c r="T128" s="5" t="s">
        <v>13</v>
      </c>
      <c r="V128" s="5" t="s">
        <v>733</v>
      </c>
      <c r="W128" s="5" t="s">
        <v>13</v>
      </c>
      <c r="Z128" s="5" t="s">
        <v>13</v>
      </c>
      <c r="AA128" s="5" t="s">
        <v>13</v>
      </c>
    </row>
    <row r="129" spans="1:29" ht="15" customHeight="1" x14ac:dyDescent="0.25">
      <c r="A129" s="5">
        <v>2427</v>
      </c>
      <c r="B129" s="2" t="s">
        <v>735</v>
      </c>
      <c r="C129" s="5" t="s">
        <v>3148</v>
      </c>
      <c r="E129" s="5" t="s">
        <v>368</v>
      </c>
      <c r="F129" s="5" t="s">
        <v>13</v>
      </c>
      <c r="G129" s="5" t="s">
        <v>13</v>
      </c>
      <c r="L129" s="5" t="s">
        <v>45</v>
      </c>
      <c r="M129" s="5" t="s">
        <v>3005</v>
      </c>
      <c r="N129" s="5" t="s">
        <v>710</v>
      </c>
      <c r="O129" s="5" t="s">
        <v>368</v>
      </c>
      <c r="P129" s="5" t="s">
        <v>736</v>
      </c>
      <c r="Q129" s="5" t="s">
        <v>737</v>
      </c>
      <c r="S129" s="5" t="s">
        <v>13</v>
      </c>
      <c r="T129" s="5" t="s">
        <v>13</v>
      </c>
      <c r="V129" s="5" t="s">
        <v>738</v>
      </c>
      <c r="Z129" s="5" t="s">
        <v>13</v>
      </c>
      <c r="AA129" s="5" t="s">
        <v>13</v>
      </c>
      <c r="AC129" s="5" t="s">
        <v>13</v>
      </c>
    </row>
    <row r="130" spans="1:29" ht="15" customHeight="1" x14ac:dyDescent="0.25">
      <c r="A130" s="5">
        <v>1626</v>
      </c>
      <c r="B130" s="2" t="s">
        <v>774</v>
      </c>
      <c r="C130" s="5" t="s">
        <v>2362</v>
      </c>
      <c r="D130" s="5" t="s">
        <v>775</v>
      </c>
      <c r="E130" s="5" t="s">
        <v>368</v>
      </c>
      <c r="F130" s="5" t="s">
        <v>13</v>
      </c>
      <c r="G130" s="5" t="s">
        <v>13</v>
      </c>
      <c r="K130" s="5" t="s">
        <v>13</v>
      </c>
      <c r="L130" s="5" t="s">
        <v>405</v>
      </c>
      <c r="M130" s="5" t="s">
        <v>3197</v>
      </c>
      <c r="N130" s="5" t="s">
        <v>359</v>
      </c>
      <c r="O130" s="5" t="s">
        <v>12</v>
      </c>
      <c r="P130" s="5">
        <v>4120613</v>
      </c>
      <c r="Q130" s="5">
        <v>3113838524</v>
      </c>
      <c r="S130" s="5" t="s">
        <v>13</v>
      </c>
      <c r="T130" s="5" t="s">
        <v>13</v>
      </c>
      <c r="V130" s="5" t="s">
        <v>739</v>
      </c>
      <c r="Z130" s="5" t="s">
        <v>13</v>
      </c>
      <c r="AA130" s="5" t="s">
        <v>13</v>
      </c>
      <c r="AC130" s="5" t="s">
        <v>13</v>
      </c>
    </row>
    <row r="131" spans="1:29" ht="15" customHeight="1" x14ac:dyDescent="0.25">
      <c r="A131" s="5">
        <v>1710</v>
      </c>
      <c r="B131" s="2" t="s">
        <v>776</v>
      </c>
      <c r="C131" s="5" t="s">
        <v>777</v>
      </c>
      <c r="D131" s="5" t="s">
        <v>779</v>
      </c>
      <c r="E131" s="5" t="s">
        <v>368</v>
      </c>
      <c r="F131" s="5" t="s">
        <v>778</v>
      </c>
      <c r="G131" s="5" t="s">
        <v>455</v>
      </c>
      <c r="H131" s="5" t="s">
        <v>12</v>
      </c>
      <c r="L131" s="5" t="s">
        <v>405</v>
      </c>
      <c r="M131" s="5" t="s">
        <v>3006</v>
      </c>
      <c r="N131" s="5" t="s">
        <v>710</v>
      </c>
      <c r="O131" s="5" t="s">
        <v>368</v>
      </c>
      <c r="P131" s="5">
        <v>6685483</v>
      </c>
      <c r="Q131" s="5">
        <v>6685865</v>
      </c>
      <c r="R131" s="5">
        <v>3103621065</v>
      </c>
      <c r="V131" s="5" t="s">
        <v>740</v>
      </c>
    </row>
    <row r="132" spans="1:29" ht="15" customHeight="1" x14ac:dyDescent="0.25">
      <c r="A132" s="5" t="s">
        <v>743</v>
      </c>
      <c r="B132" s="2" t="s">
        <v>741</v>
      </c>
      <c r="C132" s="5" t="s">
        <v>2363</v>
      </c>
      <c r="D132" s="5" t="s">
        <v>710</v>
      </c>
      <c r="E132" s="5" t="s">
        <v>368</v>
      </c>
      <c r="F132" s="5" t="s">
        <v>13</v>
      </c>
      <c r="G132" s="5" t="s">
        <v>13</v>
      </c>
      <c r="K132" s="5" t="s">
        <v>13</v>
      </c>
      <c r="L132" s="5" t="s">
        <v>405</v>
      </c>
      <c r="M132" s="5" t="s">
        <v>3198</v>
      </c>
      <c r="N132" s="5" t="s">
        <v>710</v>
      </c>
      <c r="O132" s="5" t="s">
        <v>368</v>
      </c>
      <c r="P132" s="5">
        <v>6551771</v>
      </c>
      <c r="Q132" s="5">
        <v>3163876325</v>
      </c>
      <c r="V132" s="5" t="s">
        <v>742</v>
      </c>
      <c r="W132" s="5" t="s">
        <v>13</v>
      </c>
      <c r="X132" s="5" t="s">
        <v>13</v>
      </c>
      <c r="Z132" s="5" t="s">
        <v>13</v>
      </c>
    </row>
    <row r="133" spans="1:29" ht="15" customHeight="1" x14ac:dyDescent="0.25">
      <c r="A133" s="5" t="s">
        <v>749</v>
      </c>
      <c r="B133" s="2" t="s">
        <v>780</v>
      </c>
      <c r="C133" s="5" t="s">
        <v>744</v>
      </c>
      <c r="D133" s="5" t="s">
        <v>745</v>
      </c>
      <c r="E133" s="5" t="s">
        <v>368</v>
      </c>
      <c r="G133" s="5" t="s">
        <v>13</v>
      </c>
      <c r="K133" s="5" t="s">
        <v>13</v>
      </c>
      <c r="L133" s="5" t="s">
        <v>13</v>
      </c>
      <c r="M133" s="5" t="s">
        <v>3007</v>
      </c>
      <c r="N133" s="5" t="s">
        <v>710</v>
      </c>
      <c r="O133" s="5" t="s">
        <v>368</v>
      </c>
      <c r="P133" s="5" t="s">
        <v>746</v>
      </c>
      <c r="Q133" s="5" t="s">
        <v>747</v>
      </c>
      <c r="R133" s="5" t="s">
        <v>13</v>
      </c>
      <c r="S133" s="5" t="s">
        <v>13</v>
      </c>
      <c r="V133" s="5" t="s">
        <v>748</v>
      </c>
      <c r="Z133" s="5" t="s">
        <v>13</v>
      </c>
      <c r="AA133" s="5" t="s">
        <v>13</v>
      </c>
      <c r="AC133" s="5" t="s">
        <v>13</v>
      </c>
    </row>
    <row r="134" spans="1:29" ht="15" customHeight="1" x14ac:dyDescent="0.25">
      <c r="A134" s="5" t="s">
        <v>3087</v>
      </c>
      <c r="B134" s="2" t="s">
        <v>3089</v>
      </c>
      <c r="C134" s="5" t="s">
        <v>3088</v>
      </c>
      <c r="D134" s="5" t="s">
        <v>3090</v>
      </c>
      <c r="E134" s="5" t="s">
        <v>368</v>
      </c>
      <c r="M134" s="5" t="s">
        <v>3091</v>
      </c>
      <c r="N134" s="5" t="s">
        <v>710</v>
      </c>
      <c r="O134" s="5" t="s">
        <v>1863</v>
      </c>
      <c r="P134" s="5">
        <v>3135741486</v>
      </c>
      <c r="V134" s="9" t="s">
        <v>3092</v>
      </c>
    </row>
    <row r="135" spans="1:29" ht="15" customHeight="1" x14ac:dyDescent="0.25">
      <c r="A135" s="5" t="s">
        <v>753</v>
      </c>
      <c r="B135" s="2" t="s">
        <v>781</v>
      </c>
      <c r="C135" s="5" t="s">
        <v>2364</v>
      </c>
      <c r="D135" s="5" t="s">
        <v>750</v>
      </c>
      <c r="E135" s="5" t="s">
        <v>368</v>
      </c>
      <c r="F135" s="5" t="s">
        <v>13</v>
      </c>
      <c r="G135" s="5" t="s">
        <v>13</v>
      </c>
      <c r="J135" s="5" t="s">
        <v>13</v>
      </c>
      <c r="M135" s="5" t="s">
        <v>3359</v>
      </c>
      <c r="N135" s="5" t="s">
        <v>782</v>
      </c>
      <c r="O135" s="5" t="s">
        <v>368</v>
      </c>
      <c r="P135" s="5" t="s">
        <v>751</v>
      </c>
      <c r="Q135" s="5" t="s">
        <v>13</v>
      </c>
      <c r="S135" s="5" t="s">
        <v>13</v>
      </c>
      <c r="T135" s="5" t="s">
        <v>13</v>
      </c>
      <c r="V135" s="5" t="s">
        <v>752</v>
      </c>
      <c r="Z135" s="5" t="s">
        <v>13</v>
      </c>
      <c r="AA135" s="5" t="s">
        <v>13</v>
      </c>
      <c r="AC135" s="5" t="s">
        <v>13</v>
      </c>
    </row>
    <row r="136" spans="1:29" ht="15" customHeight="1" x14ac:dyDescent="0.25">
      <c r="A136" s="5" t="s">
        <v>755</v>
      </c>
      <c r="B136" s="2" t="s">
        <v>783</v>
      </c>
      <c r="C136" s="5" t="s">
        <v>2365</v>
      </c>
      <c r="D136" s="5" t="s">
        <v>710</v>
      </c>
      <c r="E136" s="5" t="s">
        <v>368</v>
      </c>
      <c r="F136" s="5" t="s">
        <v>13</v>
      </c>
      <c r="G136" s="5" t="s">
        <v>13</v>
      </c>
      <c r="K136" s="5" t="s">
        <v>13</v>
      </c>
      <c r="L136" s="5" t="s">
        <v>13</v>
      </c>
      <c r="M136" s="5" t="s">
        <v>3199</v>
      </c>
      <c r="N136" s="5" t="s">
        <v>710</v>
      </c>
      <c r="O136" s="5" t="s">
        <v>368</v>
      </c>
      <c r="P136" s="5">
        <v>3103689458</v>
      </c>
      <c r="Q136" s="5">
        <v>3106233486</v>
      </c>
      <c r="S136" s="5" t="s">
        <v>13</v>
      </c>
      <c r="V136" s="5" t="s">
        <v>754</v>
      </c>
      <c r="Z136" s="5" t="s">
        <v>13</v>
      </c>
      <c r="AA136" s="5" t="s">
        <v>13</v>
      </c>
      <c r="AC136" s="5" t="s">
        <v>13</v>
      </c>
    </row>
    <row r="137" spans="1:29" ht="15" customHeight="1" x14ac:dyDescent="0.25">
      <c r="A137" s="5" t="s">
        <v>760</v>
      </c>
      <c r="B137" s="2" t="s">
        <v>756</v>
      </c>
      <c r="C137" s="5" t="s">
        <v>2366</v>
      </c>
      <c r="D137" s="5" t="s">
        <v>784</v>
      </c>
      <c r="E137" s="5" t="s">
        <v>368</v>
      </c>
      <c r="F137" s="5" t="s">
        <v>13</v>
      </c>
      <c r="G137" s="5" t="s">
        <v>13</v>
      </c>
      <c r="J137" s="5" t="s">
        <v>13</v>
      </c>
      <c r="L137" s="5" t="s">
        <v>785</v>
      </c>
      <c r="M137" s="5" t="s">
        <v>2917</v>
      </c>
      <c r="N137" s="5" t="s">
        <v>784</v>
      </c>
      <c r="O137" s="5" t="s">
        <v>368</v>
      </c>
      <c r="P137" s="5" t="s">
        <v>757</v>
      </c>
      <c r="Q137" s="5" t="s">
        <v>758</v>
      </c>
      <c r="R137" s="5" t="s">
        <v>13</v>
      </c>
      <c r="T137" s="5" t="s">
        <v>13</v>
      </c>
      <c r="V137" s="5" t="s">
        <v>759</v>
      </c>
      <c r="Z137" s="5" t="s">
        <v>13</v>
      </c>
      <c r="AA137" s="5" t="s">
        <v>13</v>
      </c>
      <c r="AC137" s="5" t="s">
        <v>13</v>
      </c>
    </row>
    <row r="138" spans="1:29" ht="15" customHeight="1" x14ac:dyDescent="0.25">
      <c r="A138" s="5" t="s">
        <v>763</v>
      </c>
      <c r="B138" s="2" t="s">
        <v>761</v>
      </c>
      <c r="C138" s="5" t="s">
        <v>2367</v>
      </c>
      <c r="D138" s="5" t="s">
        <v>775</v>
      </c>
      <c r="E138" s="5" t="s">
        <v>368</v>
      </c>
      <c r="F138" s="5" t="s">
        <v>13</v>
      </c>
      <c r="G138" s="5" t="s">
        <v>13</v>
      </c>
      <c r="M138" s="5" t="s">
        <v>3200</v>
      </c>
      <c r="N138" s="5" t="s">
        <v>359</v>
      </c>
      <c r="O138" s="5" t="s">
        <v>12</v>
      </c>
      <c r="P138" s="5" t="s">
        <v>3527</v>
      </c>
      <c r="Q138" s="5">
        <v>3117693734</v>
      </c>
      <c r="R138" s="5" t="s">
        <v>13</v>
      </c>
      <c r="T138" s="5" t="s">
        <v>13</v>
      </c>
      <c r="V138" s="5" t="s">
        <v>762</v>
      </c>
      <c r="Z138" s="5" t="s">
        <v>13</v>
      </c>
      <c r="AA138" s="5" t="s">
        <v>13</v>
      </c>
      <c r="AC138" s="5" t="s">
        <v>13</v>
      </c>
    </row>
    <row r="139" spans="1:29" ht="15" customHeight="1" x14ac:dyDescent="0.25">
      <c r="A139" s="5">
        <v>1696</v>
      </c>
      <c r="B139" s="2" t="s">
        <v>764</v>
      </c>
      <c r="C139" s="5" t="s">
        <v>2368</v>
      </c>
      <c r="D139" s="5" t="s">
        <v>765</v>
      </c>
      <c r="E139" s="5" t="s">
        <v>368</v>
      </c>
      <c r="F139" s="5" t="s">
        <v>13</v>
      </c>
      <c r="G139" s="5" t="s">
        <v>13</v>
      </c>
      <c r="L139" s="5" t="s">
        <v>13</v>
      </c>
      <c r="M139" s="5" t="s">
        <v>3360</v>
      </c>
      <c r="N139" s="5" t="s">
        <v>766</v>
      </c>
      <c r="O139" s="5" t="s">
        <v>767</v>
      </c>
      <c r="P139" s="5">
        <v>4863272</v>
      </c>
      <c r="Q139" s="5">
        <v>3122578616</v>
      </c>
      <c r="S139" s="5" t="s">
        <v>13</v>
      </c>
      <c r="T139" s="5" t="s">
        <v>13</v>
      </c>
      <c r="V139" s="5" t="s">
        <v>768</v>
      </c>
      <c r="Z139" s="5" t="s">
        <v>13</v>
      </c>
      <c r="AA139" s="5" t="s">
        <v>13</v>
      </c>
      <c r="AC139" s="5" t="s">
        <v>13</v>
      </c>
    </row>
    <row r="140" spans="1:29" ht="15" customHeight="1" x14ac:dyDescent="0.25">
      <c r="A140" s="5">
        <v>1998</v>
      </c>
      <c r="B140" s="2" t="s">
        <v>786</v>
      </c>
      <c r="C140" s="5" t="s">
        <v>2369</v>
      </c>
      <c r="D140" s="5" t="s">
        <v>827</v>
      </c>
      <c r="E140" s="5" t="s">
        <v>371</v>
      </c>
      <c r="F140" s="5" t="s">
        <v>13</v>
      </c>
      <c r="G140" s="5" t="s">
        <v>13</v>
      </c>
      <c r="H140" s="5" t="s">
        <v>13</v>
      </c>
      <c r="I140" s="5" t="s">
        <v>13</v>
      </c>
      <c r="J140" s="5" t="s">
        <v>13</v>
      </c>
      <c r="K140" s="5" t="s">
        <v>13</v>
      </c>
      <c r="L140" s="5" t="s">
        <v>13</v>
      </c>
      <c r="M140" s="5" t="s">
        <v>3361</v>
      </c>
      <c r="P140" s="5">
        <v>8052949</v>
      </c>
      <c r="Q140" s="5">
        <v>6735947</v>
      </c>
      <c r="R140" s="5" t="s">
        <v>3551</v>
      </c>
      <c r="S140" s="5" t="s">
        <v>13</v>
      </c>
      <c r="T140" s="5" t="s">
        <v>13</v>
      </c>
      <c r="V140" s="5" t="s">
        <v>787</v>
      </c>
      <c r="W140" s="5" t="s">
        <v>13</v>
      </c>
      <c r="X140" s="5" t="s">
        <v>13</v>
      </c>
      <c r="Z140" s="5" t="s">
        <v>13</v>
      </c>
      <c r="AA140" s="5" t="s">
        <v>13</v>
      </c>
    </row>
    <row r="141" spans="1:29" ht="15" customHeight="1" x14ac:dyDescent="0.25">
      <c r="A141" s="5">
        <v>2876</v>
      </c>
      <c r="B141" s="2" t="s">
        <v>788</v>
      </c>
      <c r="C141" s="5" t="s">
        <v>2370</v>
      </c>
      <c r="D141" s="5" t="s">
        <v>827</v>
      </c>
      <c r="E141" s="5" t="s">
        <v>371</v>
      </c>
      <c r="I141" s="5" t="s">
        <v>13</v>
      </c>
      <c r="J141" s="5" t="s">
        <v>13</v>
      </c>
      <c r="K141" s="5" t="s">
        <v>13</v>
      </c>
      <c r="L141" s="5" t="s">
        <v>13</v>
      </c>
      <c r="M141" s="5" t="s">
        <v>13</v>
      </c>
      <c r="N141" s="5" t="s">
        <v>13</v>
      </c>
      <c r="P141" s="5" t="s">
        <v>789</v>
      </c>
      <c r="Q141" s="5" t="s">
        <v>790</v>
      </c>
      <c r="R141" s="5" t="s">
        <v>13</v>
      </c>
      <c r="S141" s="5" t="s">
        <v>13</v>
      </c>
      <c r="T141" s="5" t="s">
        <v>13</v>
      </c>
      <c r="V141" s="5" t="s">
        <v>791</v>
      </c>
      <c r="W141" s="5" t="s">
        <v>13</v>
      </c>
      <c r="X141" s="5" t="s">
        <v>13</v>
      </c>
      <c r="Z141" s="5" t="s">
        <v>13</v>
      </c>
      <c r="AA141" s="5" t="s">
        <v>13</v>
      </c>
    </row>
    <row r="142" spans="1:29" ht="15" customHeight="1" x14ac:dyDescent="0.25">
      <c r="A142" s="5">
        <v>1844</v>
      </c>
      <c r="B142" s="2" t="s">
        <v>792</v>
      </c>
      <c r="C142" s="5" t="s">
        <v>2371</v>
      </c>
      <c r="D142" s="5" t="s">
        <v>827</v>
      </c>
      <c r="E142" s="5" t="s">
        <v>371</v>
      </c>
      <c r="F142" s="5" t="s">
        <v>13</v>
      </c>
      <c r="G142" s="5" t="s">
        <v>13</v>
      </c>
      <c r="H142" s="5" t="s">
        <v>13</v>
      </c>
      <c r="I142" s="5" t="s">
        <v>13</v>
      </c>
      <c r="J142" s="5" t="s">
        <v>13</v>
      </c>
      <c r="K142" s="5" t="s">
        <v>13</v>
      </c>
      <c r="L142" s="5" t="s">
        <v>13</v>
      </c>
      <c r="M142" s="5" t="s">
        <v>3201</v>
      </c>
      <c r="N142" s="5" t="s">
        <v>827</v>
      </c>
      <c r="O142" s="5" t="s">
        <v>371</v>
      </c>
      <c r="P142" s="5">
        <v>3108813458</v>
      </c>
      <c r="Q142" s="5">
        <v>3134038137</v>
      </c>
      <c r="R142" s="5" t="s">
        <v>13</v>
      </c>
      <c r="S142" s="5" t="s">
        <v>13</v>
      </c>
      <c r="V142" s="5" t="s">
        <v>793</v>
      </c>
      <c r="W142" s="5" t="s">
        <v>13</v>
      </c>
      <c r="X142" s="5" t="s">
        <v>13</v>
      </c>
      <c r="Z142" s="5" t="s">
        <v>13</v>
      </c>
      <c r="AA142" s="5" t="s">
        <v>13</v>
      </c>
    </row>
    <row r="143" spans="1:29" ht="15" customHeight="1" x14ac:dyDescent="0.25">
      <c r="A143" s="5">
        <v>2438</v>
      </c>
      <c r="B143" s="2" t="s">
        <v>794</v>
      </c>
      <c r="C143" s="5" t="s">
        <v>2372</v>
      </c>
      <c r="D143" s="5" t="s">
        <v>828</v>
      </c>
      <c r="E143" s="5" t="s">
        <v>371</v>
      </c>
      <c r="F143" s="5" t="s">
        <v>13</v>
      </c>
      <c r="G143" s="5" t="s">
        <v>13</v>
      </c>
      <c r="H143" s="5" t="s">
        <v>13</v>
      </c>
      <c r="I143" s="5" t="s">
        <v>13</v>
      </c>
      <c r="J143" s="5" t="s">
        <v>13</v>
      </c>
      <c r="K143" s="5" t="s">
        <v>13</v>
      </c>
      <c r="L143" s="5" t="s">
        <v>13</v>
      </c>
      <c r="M143" s="5" t="s">
        <v>3362</v>
      </c>
      <c r="N143" s="5" t="s">
        <v>906</v>
      </c>
      <c r="O143" s="5" t="s">
        <v>89</v>
      </c>
      <c r="P143" s="5" t="s">
        <v>795</v>
      </c>
      <c r="Q143" s="5" t="s">
        <v>796</v>
      </c>
      <c r="R143" s="5" t="s">
        <v>825</v>
      </c>
      <c r="S143" s="5" t="s">
        <v>13</v>
      </c>
      <c r="T143" s="5" t="s">
        <v>13</v>
      </c>
      <c r="V143" s="5" t="s">
        <v>797</v>
      </c>
      <c r="W143" s="5" t="s">
        <v>13</v>
      </c>
      <c r="X143" s="5" t="s">
        <v>13</v>
      </c>
      <c r="Z143" s="5" t="s">
        <v>13</v>
      </c>
      <c r="AA143" s="5" t="s">
        <v>13</v>
      </c>
    </row>
    <row r="144" spans="1:29" ht="15" customHeight="1" x14ac:dyDescent="0.25">
      <c r="A144" s="5">
        <v>2761</v>
      </c>
      <c r="B144" s="2" t="s">
        <v>829</v>
      </c>
      <c r="C144" s="5" t="s">
        <v>2373</v>
      </c>
      <c r="D144" s="5" t="s">
        <v>827</v>
      </c>
      <c r="E144" s="5" t="s">
        <v>371</v>
      </c>
      <c r="F144" s="5" t="s">
        <v>13</v>
      </c>
      <c r="G144" s="5" t="s">
        <v>13</v>
      </c>
      <c r="H144" s="5" t="s">
        <v>13</v>
      </c>
      <c r="I144" s="5" t="s">
        <v>13</v>
      </c>
      <c r="J144" s="5" t="s">
        <v>13</v>
      </c>
      <c r="K144" s="5" t="s">
        <v>13</v>
      </c>
      <c r="L144" s="5" t="s">
        <v>13</v>
      </c>
      <c r="M144" s="5" t="s">
        <v>3202</v>
      </c>
      <c r="N144" s="5" t="s">
        <v>827</v>
      </c>
      <c r="O144" s="5" t="s">
        <v>371</v>
      </c>
      <c r="P144" s="5" t="s">
        <v>826</v>
      </c>
      <c r="Q144" s="5" t="s">
        <v>799</v>
      </c>
      <c r="S144" s="5" t="s">
        <v>13</v>
      </c>
      <c r="T144" s="5" t="s">
        <v>13</v>
      </c>
      <c r="V144" s="5" t="s">
        <v>13</v>
      </c>
      <c r="W144" s="5" t="s">
        <v>13</v>
      </c>
      <c r="X144" s="5" t="s">
        <v>13</v>
      </c>
      <c r="Z144" s="5" t="s">
        <v>13</v>
      </c>
      <c r="AA144" s="5" t="s">
        <v>13</v>
      </c>
    </row>
    <row r="145" spans="1:30" ht="15" customHeight="1" x14ac:dyDescent="0.25">
      <c r="A145" s="5">
        <v>1867</v>
      </c>
      <c r="B145" s="2" t="s">
        <v>830</v>
      </c>
      <c r="C145" s="5" t="s">
        <v>2374</v>
      </c>
      <c r="D145" s="5" t="s">
        <v>831</v>
      </c>
      <c r="E145" s="5" t="s">
        <v>371</v>
      </c>
      <c r="F145" s="5" t="s">
        <v>13</v>
      </c>
      <c r="G145" s="5" t="s">
        <v>13</v>
      </c>
      <c r="H145" s="5" t="s">
        <v>13</v>
      </c>
      <c r="I145" s="5" t="s">
        <v>13</v>
      </c>
      <c r="J145" s="5" t="s">
        <v>13</v>
      </c>
      <c r="K145" s="5" t="s">
        <v>13</v>
      </c>
      <c r="L145" s="5" t="s">
        <v>405</v>
      </c>
      <c r="M145" s="5" t="s">
        <v>800</v>
      </c>
      <c r="N145" s="5" t="s">
        <v>801</v>
      </c>
      <c r="O145" s="5" t="s">
        <v>371</v>
      </c>
      <c r="P145" s="5">
        <v>7604500</v>
      </c>
      <c r="Q145" s="5">
        <v>7616786</v>
      </c>
      <c r="R145" s="5">
        <v>3142262821</v>
      </c>
      <c r="S145" s="5">
        <v>3124973053</v>
      </c>
      <c r="T145" s="5" t="s">
        <v>13</v>
      </c>
      <c r="V145" s="5" t="s">
        <v>802</v>
      </c>
      <c r="W145" s="5" t="s">
        <v>13</v>
      </c>
      <c r="X145" s="5" t="s">
        <v>13</v>
      </c>
      <c r="Z145" s="5" t="s">
        <v>13</v>
      </c>
      <c r="AA145" s="5" t="s">
        <v>13</v>
      </c>
    </row>
    <row r="146" spans="1:30" ht="15" customHeight="1" x14ac:dyDescent="0.25">
      <c r="A146" s="5">
        <v>2695</v>
      </c>
      <c r="B146" s="2" t="s">
        <v>803</v>
      </c>
      <c r="C146" s="5" t="s">
        <v>2375</v>
      </c>
      <c r="D146" s="5" t="s">
        <v>832</v>
      </c>
      <c r="E146" s="5" t="s">
        <v>371</v>
      </c>
      <c r="F146" s="5" t="s">
        <v>13</v>
      </c>
      <c r="G146" s="5" t="s">
        <v>13</v>
      </c>
      <c r="H146" s="5" t="s">
        <v>13</v>
      </c>
      <c r="I146" s="5" t="s">
        <v>13</v>
      </c>
      <c r="J146" s="5" t="s">
        <v>13</v>
      </c>
      <c r="K146" s="5" t="s">
        <v>13</v>
      </c>
      <c r="L146" s="5" t="s">
        <v>798</v>
      </c>
      <c r="M146" s="5" t="s">
        <v>3203</v>
      </c>
      <c r="N146" s="5" t="s">
        <v>906</v>
      </c>
      <c r="O146" s="5" t="s">
        <v>89</v>
      </c>
      <c r="P146" s="5" t="s">
        <v>804</v>
      </c>
      <c r="Q146" s="5" t="s">
        <v>13</v>
      </c>
      <c r="R146" s="5" t="s">
        <v>13</v>
      </c>
      <c r="S146" s="5" t="s">
        <v>13</v>
      </c>
      <c r="T146" s="5" t="s">
        <v>13</v>
      </c>
      <c r="V146" s="5" t="s">
        <v>13</v>
      </c>
      <c r="W146" s="5" t="s">
        <v>13</v>
      </c>
      <c r="X146" s="5" t="s">
        <v>13</v>
      </c>
      <c r="Z146" s="5" t="s">
        <v>13</v>
      </c>
      <c r="AA146" s="5" t="s">
        <v>13</v>
      </c>
    </row>
    <row r="147" spans="1:30" ht="15" customHeight="1" x14ac:dyDescent="0.25">
      <c r="A147" s="5">
        <v>2459</v>
      </c>
      <c r="B147" s="2" t="s">
        <v>805</v>
      </c>
      <c r="C147" s="5" t="s">
        <v>2376</v>
      </c>
      <c r="D147" s="5" t="s">
        <v>806</v>
      </c>
      <c r="E147" s="5" t="s">
        <v>371</v>
      </c>
      <c r="F147" s="5" t="s">
        <v>13</v>
      </c>
      <c r="G147" s="5" t="s">
        <v>13</v>
      </c>
      <c r="H147" s="5" t="s">
        <v>13</v>
      </c>
      <c r="I147" s="5" t="s">
        <v>13</v>
      </c>
      <c r="J147" s="5" t="s">
        <v>13</v>
      </c>
      <c r="K147" s="5" t="s">
        <v>13</v>
      </c>
      <c r="L147" s="5" t="s">
        <v>377</v>
      </c>
      <c r="M147" s="5" t="s">
        <v>3315</v>
      </c>
      <c r="N147" s="5" t="s">
        <v>906</v>
      </c>
      <c r="O147" s="5" t="s">
        <v>89</v>
      </c>
      <c r="P147" s="5" t="s">
        <v>807</v>
      </c>
      <c r="Q147" s="5" t="s">
        <v>808</v>
      </c>
      <c r="S147" s="5" t="s">
        <v>13</v>
      </c>
      <c r="T147" s="5" t="s">
        <v>13</v>
      </c>
      <c r="V147" s="5" t="s">
        <v>809</v>
      </c>
      <c r="W147" s="5" t="s">
        <v>13</v>
      </c>
      <c r="X147" s="5" t="s">
        <v>13</v>
      </c>
      <c r="Z147" s="5" t="s">
        <v>13</v>
      </c>
      <c r="AA147" s="5" t="s">
        <v>13</v>
      </c>
    </row>
    <row r="148" spans="1:30" ht="15" customHeight="1" x14ac:dyDescent="0.25">
      <c r="A148" s="5" t="s">
        <v>3147</v>
      </c>
      <c r="B148" s="2" t="s">
        <v>833</v>
      </c>
      <c r="C148" s="5" t="s">
        <v>2377</v>
      </c>
      <c r="D148" s="5" t="s">
        <v>827</v>
      </c>
      <c r="E148" s="5" t="s">
        <v>371</v>
      </c>
      <c r="F148" s="5" t="s">
        <v>13</v>
      </c>
      <c r="G148" s="5" t="s">
        <v>13</v>
      </c>
      <c r="H148" s="5" t="s">
        <v>13</v>
      </c>
      <c r="I148" s="5" t="s">
        <v>13</v>
      </c>
      <c r="J148" s="5" t="s">
        <v>13</v>
      </c>
      <c r="K148" s="5" t="s">
        <v>13</v>
      </c>
      <c r="L148" s="5" t="s">
        <v>405</v>
      </c>
      <c r="M148" s="5" t="s">
        <v>810</v>
      </c>
      <c r="N148" s="5" t="s">
        <v>906</v>
      </c>
      <c r="O148" s="5" t="s">
        <v>89</v>
      </c>
      <c r="P148" s="5">
        <v>2755530</v>
      </c>
      <c r="Q148" s="5">
        <v>2755531</v>
      </c>
      <c r="R148" s="5">
        <v>2755185</v>
      </c>
      <c r="S148" s="5">
        <v>3212426603</v>
      </c>
      <c r="V148" s="5" t="s">
        <v>811</v>
      </c>
      <c r="W148" s="5" t="s">
        <v>13</v>
      </c>
      <c r="X148" s="5" t="s">
        <v>13</v>
      </c>
      <c r="Z148" s="5" t="s">
        <v>13</v>
      </c>
      <c r="AC148" s="9" t="s">
        <v>3013</v>
      </c>
    </row>
    <row r="149" spans="1:30" ht="15" customHeight="1" x14ac:dyDescent="0.25">
      <c r="A149" s="5">
        <v>2974</v>
      </c>
      <c r="B149" s="2" t="s">
        <v>812</v>
      </c>
      <c r="C149" s="5" t="s">
        <v>2708</v>
      </c>
      <c r="D149" s="5" t="s">
        <v>827</v>
      </c>
      <c r="E149" s="5" t="s">
        <v>371</v>
      </c>
      <c r="G149" s="5" t="s">
        <v>13</v>
      </c>
      <c r="H149" s="5" t="s">
        <v>13</v>
      </c>
      <c r="I149" s="5" t="s">
        <v>13</v>
      </c>
      <c r="J149" s="5" t="s">
        <v>13</v>
      </c>
      <c r="K149" s="5" t="s">
        <v>13</v>
      </c>
      <c r="L149" s="5" t="s">
        <v>13</v>
      </c>
      <c r="M149" s="5" t="s">
        <v>3204</v>
      </c>
      <c r="N149" s="5" t="s">
        <v>835</v>
      </c>
      <c r="O149" s="5" t="s">
        <v>12</v>
      </c>
      <c r="P149" s="5" t="s">
        <v>813</v>
      </c>
      <c r="Q149" s="5" t="s">
        <v>814</v>
      </c>
      <c r="S149" s="5" t="s">
        <v>13</v>
      </c>
      <c r="T149" s="5" t="s">
        <v>13</v>
      </c>
      <c r="V149" s="5" t="s">
        <v>815</v>
      </c>
      <c r="W149" s="5" t="s">
        <v>13</v>
      </c>
      <c r="X149" s="5" t="s">
        <v>13</v>
      </c>
      <c r="Z149" s="5" t="s">
        <v>13</v>
      </c>
      <c r="AA149" s="5" t="s">
        <v>13</v>
      </c>
    </row>
    <row r="150" spans="1:30" ht="15" customHeight="1" x14ac:dyDescent="0.25">
      <c r="A150" s="5">
        <v>1472</v>
      </c>
      <c r="B150" s="2" t="s">
        <v>816</v>
      </c>
      <c r="C150" s="5" t="s">
        <v>2378</v>
      </c>
      <c r="D150" s="5" t="s">
        <v>827</v>
      </c>
      <c r="E150" s="5" t="s">
        <v>371</v>
      </c>
      <c r="F150" s="5" t="s">
        <v>13</v>
      </c>
      <c r="G150" s="5" t="s">
        <v>13</v>
      </c>
      <c r="H150" s="5" t="s">
        <v>13</v>
      </c>
      <c r="I150" s="5" t="s">
        <v>13</v>
      </c>
      <c r="J150" s="5" t="s">
        <v>13</v>
      </c>
      <c r="K150" s="5" t="s">
        <v>13</v>
      </c>
      <c r="L150" s="5" t="s">
        <v>405</v>
      </c>
      <c r="M150" s="5" t="s">
        <v>3205</v>
      </c>
      <c r="N150" s="5" t="s">
        <v>359</v>
      </c>
      <c r="O150" s="5" t="s">
        <v>12</v>
      </c>
      <c r="P150" s="5" t="s">
        <v>817</v>
      </c>
      <c r="Q150" s="5">
        <v>3104536965</v>
      </c>
      <c r="S150" s="5" t="s">
        <v>13</v>
      </c>
      <c r="T150" s="5" t="s">
        <v>13</v>
      </c>
      <c r="V150" s="5" t="s">
        <v>818</v>
      </c>
      <c r="W150" s="5" t="s">
        <v>13</v>
      </c>
      <c r="X150" s="5" t="s">
        <v>13</v>
      </c>
      <c r="Z150" s="5" t="s">
        <v>13</v>
      </c>
      <c r="AA150" s="5" t="s">
        <v>13</v>
      </c>
    </row>
    <row r="151" spans="1:30" ht="15" customHeight="1" x14ac:dyDescent="0.25">
      <c r="A151" s="5">
        <v>1756</v>
      </c>
      <c r="B151" s="2" t="s">
        <v>836</v>
      </c>
      <c r="C151" s="5" t="s">
        <v>2379</v>
      </c>
      <c r="D151" s="5" t="s">
        <v>827</v>
      </c>
      <c r="E151" s="5" t="s">
        <v>371</v>
      </c>
      <c r="F151" s="5" t="s">
        <v>13</v>
      </c>
      <c r="G151" s="5" t="s">
        <v>13</v>
      </c>
      <c r="H151" s="5" t="s">
        <v>13</v>
      </c>
      <c r="I151" s="5" t="s">
        <v>13</v>
      </c>
      <c r="J151" s="5" t="s">
        <v>13</v>
      </c>
      <c r="K151" s="5" t="s">
        <v>13</v>
      </c>
      <c r="L151" s="5" t="s">
        <v>1348</v>
      </c>
      <c r="M151" s="5" t="s">
        <v>819</v>
      </c>
      <c r="N151" s="5" t="s">
        <v>906</v>
      </c>
      <c r="O151" s="5" t="s">
        <v>89</v>
      </c>
      <c r="P151" s="5">
        <v>3360414</v>
      </c>
      <c r="Q151" s="5">
        <v>3360415</v>
      </c>
      <c r="R151" s="5">
        <v>3208381962</v>
      </c>
      <c r="S151" s="5" t="s">
        <v>13</v>
      </c>
      <c r="V151" s="5" t="s">
        <v>820</v>
      </c>
      <c r="W151" s="5" t="s">
        <v>13</v>
      </c>
      <c r="X151" s="5" t="s">
        <v>13</v>
      </c>
      <c r="Z151" s="5" t="s">
        <v>13</v>
      </c>
      <c r="AA151" s="5" t="s">
        <v>13</v>
      </c>
    </row>
    <row r="152" spans="1:30" ht="15" customHeight="1" x14ac:dyDescent="0.25">
      <c r="A152" s="5">
        <v>2838</v>
      </c>
      <c r="B152" s="2" t="s">
        <v>821</v>
      </c>
      <c r="C152" s="5" t="s">
        <v>2380</v>
      </c>
      <c r="D152" s="5" t="s">
        <v>827</v>
      </c>
      <c r="E152" s="5" t="s">
        <v>371</v>
      </c>
      <c r="G152" s="5" t="s">
        <v>13</v>
      </c>
      <c r="H152" s="5" t="s">
        <v>13</v>
      </c>
      <c r="I152" s="5" t="s">
        <v>13</v>
      </c>
      <c r="J152" s="5" t="s">
        <v>13</v>
      </c>
      <c r="K152" s="5" t="s">
        <v>13</v>
      </c>
      <c r="L152" s="5" t="s">
        <v>822</v>
      </c>
      <c r="M152" s="5" t="s">
        <v>3363</v>
      </c>
      <c r="O152" s="5" t="s">
        <v>13</v>
      </c>
      <c r="P152" s="5" t="s">
        <v>823</v>
      </c>
      <c r="Q152" s="5" t="s">
        <v>13</v>
      </c>
      <c r="S152" s="5" t="s">
        <v>13</v>
      </c>
      <c r="T152" s="5" t="s">
        <v>13</v>
      </c>
      <c r="V152" s="5" t="s">
        <v>824</v>
      </c>
      <c r="W152" s="5" t="s">
        <v>13</v>
      </c>
      <c r="X152" s="5" t="s">
        <v>13</v>
      </c>
      <c r="Z152" s="5" t="s">
        <v>13</v>
      </c>
      <c r="AA152" s="5" t="s">
        <v>13</v>
      </c>
    </row>
    <row r="153" spans="1:30" ht="15" customHeight="1" x14ac:dyDescent="0.25">
      <c r="A153" s="5">
        <v>2734</v>
      </c>
      <c r="B153" s="2" t="s">
        <v>837</v>
      </c>
      <c r="C153" s="5" t="s">
        <v>2709</v>
      </c>
      <c r="D153" s="5" t="s">
        <v>838</v>
      </c>
      <c r="E153" s="5" t="s">
        <v>839</v>
      </c>
      <c r="F153" s="5" t="s">
        <v>13</v>
      </c>
      <c r="G153" s="5" t="s">
        <v>13</v>
      </c>
      <c r="H153" s="5" t="s">
        <v>13</v>
      </c>
      <c r="I153" s="5" t="s">
        <v>13</v>
      </c>
      <c r="J153" s="5" t="s">
        <v>13</v>
      </c>
      <c r="K153" s="5" t="s">
        <v>13</v>
      </c>
      <c r="L153" s="5" t="s">
        <v>840</v>
      </c>
      <c r="P153" s="5">
        <v>3113008575</v>
      </c>
      <c r="Q153" s="5">
        <v>3193566745</v>
      </c>
      <c r="R153" s="5" t="s">
        <v>13</v>
      </c>
      <c r="S153" s="5" t="s">
        <v>13</v>
      </c>
      <c r="T153" s="5" t="s">
        <v>13</v>
      </c>
      <c r="U153" s="5" t="s">
        <v>13</v>
      </c>
      <c r="V153" s="5" t="s">
        <v>841</v>
      </c>
      <c r="X153" s="5" t="s">
        <v>3026</v>
      </c>
      <c r="Z153" s="5" t="s">
        <v>13</v>
      </c>
      <c r="AA153" s="5" t="s">
        <v>13</v>
      </c>
      <c r="AD153" s="5" t="s">
        <v>857</v>
      </c>
    </row>
    <row r="154" spans="1:30" ht="15" customHeight="1" x14ac:dyDescent="0.25">
      <c r="A154" s="5">
        <v>2933</v>
      </c>
      <c r="B154" s="2" t="s">
        <v>858</v>
      </c>
      <c r="C154" s="5" t="s">
        <v>2381</v>
      </c>
      <c r="D154" s="5" t="s">
        <v>842</v>
      </c>
      <c r="E154" s="5" t="s">
        <v>839</v>
      </c>
      <c r="I154" s="5" t="s">
        <v>13</v>
      </c>
      <c r="J154" s="5" t="s">
        <v>13</v>
      </c>
      <c r="K154" s="5" t="s">
        <v>13</v>
      </c>
      <c r="L154" s="5" t="s">
        <v>13</v>
      </c>
      <c r="M154" s="5" t="s">
        <v>13</v>
      </c>
      <c r="P154" s="5">
        <v>3137371219</v>
      </c>
      <c r="R154" s="5" t="s">
        <v>13</v>
      </c>
      <c r="T154" s="5" t="s">
        <v>13</v>
      </c>
      <c r="U154" s="5" t="s">
        <v>13</v>
      </c>
      <c r="V154" s="5" t="s">
        <v>843</v>
      </c>
      <c r="X154" s="5" t="s">
        <v>13</v>
      </c>
      <c r="Z154" s="5" t="s">
        <v>13</v>
      </c>
      <c r="AA154" s="5" t="s">
        <v>13</v>
      </c>
    </row>
    <row r="155" spans="1:30" ht="15" customHeight="1" x14ac:dyDescent="0.25">
      <c r="A155" s="5">
        <v>2620</v>
      </c>
      <c r="B155" s="2" t="s">
        <v>859</v>
      </c>
      <c r="C155" s="5" t="s">
        <v>2862</v>
      </c>
      <c r="D155" s="5" t="s">
        <v>844</v>
      </c>
      <c r="E155" s="5" t="s">
        <v>839</v>
      </c>
      <c r="H155" s="5" t="s">
        <v>13</v>
      </c>
      <c r="I155" s="5" t="s">
        <v>13</v>
      </c>
      <c r="K155" s="5" t="s">
        <v>13</v>
      </c>
      <c r="L155" s="5" t="s">
        <v>45</v>
      </c>
      <c r="M155" s="5" t="s">
        <v>3206</v>
      </c>
      <c r="N155" s="5" t="s">
        <v>860</v>
      </c>
      <c r="O155" s="5" t="s">
        <v>12</v>
      </c>
      <c r="P155" s="5" t="s">
        <v>845</v>
      </c>
      <c r="Q155" s="5">
        <v>6045410366</v>
      </c>
      <c r="S155" s="5" t="s">
        <v>13</v>
      </c>
      <c r="T155" s="5" t="s">
        <v>13</v>
      </c>
      <c r="U155" s="5" t="s">
        <v>13</v>
      </c>
      <c r="V155" s="5" t="s">
        <v>846</v>
      </c>
      <c r="X155" s="5" t="s">
        <v>13</v>
      </c>
      <c r="Z155" s="5" t="s">
        <v>13</v>
      </c>
      <c r="AA155" s="5" t="s">
        <v>13</v>
      </c>
    </row>
    <row r="156" spans="1:30" ht="15" customHeight="1" x14ac:dyDescent="0.25">
      <c r="A156" s="5">
        <v>2850</v>
      </c>
      <c r="B156" s="2" t="s">
        <v>847</v>
      </c>
      <c r="C156" s="5" t="s">
        <v>2382</v>
      </c>
      <c r="D156" s="5" t="s">
        <v>848</v>
      </c>
      <c r="E156" s="5" t="s">
        <v>839</v>
      </c>
      <c r="H156" s="5" t="s">
        <v>13</v>
      </c>
      <c r="I156" s="5" t="s">
        <v>13</v>
      </c>
      <c r="J156" s="5" t="s">
        <v>13</v>
      </c>
      <c r="K156" s="5" t="s">
        <v>13</v>
      </c>
      <c r="L156" s="5" t="s">
        <v>13</v>
      </c>
      <c r="M156" s="5" t="s">
        <v>3207</v>
      </c>
      <c r="N156" s="5" t="s">
        <v>848</v>
      </c>
      <c r="O156" s="5" t="s">
        <v>839</v>
      </c>
      <c r="P156" s="5" t="s">
        <v>849</v>
      </c>
      <c r="Q156" s="5">
        <v>68861507</v>
      </c>
      <c r="R156" s="5">
        <v>3162380022</v>
      </c>
      <c r="T156" s="5" t="s">
        <v>13</v>
      </c>
      <c r="U156" s="5" t="s">
        <v>13</v>
      </c>
      <c r="V156" s="5" t="s">
        <v>850</v>
      </c>
      <c r="X156" s="5" t="s">
        <v>13</v>
      </c>
      <c r="Z156" s="5" t="s">
        <v>13</v>
      </c>
      <c r="AA156" s="5" t="s">
        <v>13</v>
      </c>
    </row>
    <row r="157" spans="1:30" ht="15" customHeight="1" x14ac:dyDescent="0.25">
      <c r="A157" s="5">
        <v>2665</v>
      </c>
      <c r="B157" s="2" t="s">
        <v>851</v>
      </c>
      <c r="C157" s="5" t="s">
        <v>2383</v>
      </c>
      <c r="D157" s="5" t="s">
        <v>852</v>
      </c>
      <c r="E157" s="5" t="s">
        <v>839</v>
      </c>
      <c r="H157" s="5" t="s">
        <v>13</v>
      </c>
      <c r="I157" s="5" t="s">
        <v>13</v>
      </c>
      <c r="K157" s="5" t="s">
        <v>13</v>
      </c>
      <c r="L157" s="5" t="s">
        <v>853</v>
      </c>
      <c r="M157" s="5" t="s">
        <v>3208</v>
      </c>
      <c r="N157" s="5" t="s">
        <v>359</v>
      </c>
      <c r="O157" s="5" t="s">
        <v>12</v>
      </c>
      <c r="P157" s="5" t="s">
        <v>854</v>
      </c>
      <c r="Q157" s="5">
        <v>3206989336</v>
      </c>
      <c r="S157" s="5" t="s">
        <v>13</v>
      </c>
      <c r="T157" s="5" t="s">
        <v>13</v>
      </c>
      <c r="U157" s="5" t="s">
        <v>13</v>
      </c>
      <c r="V157" s="5" t="s">
        <v>855</v>
      </c>
      <c r="X157" s="5" t="s">
        <v>13</v>
      </c>
      <c r="Z157" s="5" t="s">
        <v>13</v>
      </c>
      <c r="AA157" s="5" t="s">
        <v>13</v>
      </c>
    </row>
    <row r="158" spans="1:30" ht="15" customHeight="1" x14ac:dyDescent="0.25">
      <c r="A158" s="5">
        <v>1730</v>
      </c>
      <c r="B158" s="2" t="s">
        <v>2191</v>
      </c>
      <c r="C158" s="5" t="s">
        <v>3061</v>
      </c>
      <c r="D158" s="5" t="s">
        <v>2201</v>
      </c>
      <c r="E158" s="5" t="s">
        <v>839</v>
      </c>
      <c r="L158" s="5" t="s">
        <v>405</v>
      </c>
      <c r="M158" s="5" t="s">
        <v>3478</v>
      </c>
      <c r="N158" s="5" t="s">
        <v>2203</v>
      </c>
      <c r="O158" s="5" t="s">
        <v>2194</v>
      </c>
      <c r="P158" s="5">
        <v>3168771216</v>
      </c>
      <c r="Q158" s="5">
        <v>3168771223</v>
      </c>
      <c r="V158" s="5" t="s">
        <v>2192</v>
      </c>
    </row>
    <row r="159" spans="1:30" ht="15" customHeight="1" x14ac:dyDescent="0.25">
      <c r="A159" s="5" t="s">
        <v>865</v>
      </c>
      <c r="B159" s="2" t="s">
        <v>861</v>
      </c>
      <c r="C159" s="5" t="s">
        <v>2384</v>
      </c>
      <c r="D159" s="5" t="s">
        <v>862</v>
      </c>
      <c r="E159" s="5" t="s">
        <v>839</v>
      </c>
      <c r="F159" s="5" t="s">
        <v>13</v>
      </c>
      <c r="G159" s="5" t="s">
        <v>13</v>
      </c>
      <c r="H159" s="5" t="s">
        <v>13</v>
      </c>
      <c r="I159" s="5" t="s">
        <v>13</v>
      </c>
      <c r="J159" s="5" t="s">
        <v>13</v>
      </c>
      <c r="K159" s="5" t="s">
        <v>13</v>
      </c>
      <c r="L159" s="5" t="s">
        <v>405</v>
      </c>
      <c r="M159" s="5" t="s">
        <v>863</v>
      </c>
      <c r="N159" s="5" t="s">
        <v>848</v>
      </c>
      <c r="O159" s="5" t="s">
        <v>839</v>
      </c>
      <c r="P159" s="5">
        <v>8901113</v>
      </c>
      <c r="Q159" s="5" t="s">
        <v>3543</v>
      </c>
      <c r="R159" s="5" t="s">
        <v>13</v>
      </c>
      <c r="S159" s="5" t="s">
        <v>13</v>
      </c>
      <c r="T159" s="5" t="s">
        <v>13</v>
      </c>
      <c r="V159" s="5" t="s">
        <v>864</v>
      </c>
      <c r="W159" s="5" t="s">
        <v>13</v>
      </c>
      <c r="Z159" s="5" t="s">
        <v>13</v>
      </c>
    </row>
    <row r="160" spans="1:30" ht="15" customHeight="1" x14ac:dyDescent="0.25">
      <c r="A160" s="5" t="s">
        <v>870</v>
      </c>
      <c r="B160" s="2" t="s">
        <v>902</v>
      </c>
      <c r="C160" s="5" t="s">
        <v>903</v>
      </c>
      <c r="D160" s="5" t="s">
        <v>866</v>
      </c>
      <c r="E160" s="5" t="s">
        <v>839</v>
      </c>
      <c r="F160" s="5" t="s">
        <v>867</v>
      </c>
      <c r="G160" s="5" t="s">
        <v>868</v>
      </c>
      <c r="H160" s="5" t="s">
        <v>89</v>
      </c>
      <c r="I160" s="5" t="s">
        <v>13</v>
      </c>
      <c r="J160" s="5" t="s">
        <v>13</v>
      </c>
      <c r="K160" s="5" t="s">
        <v>13</v>
      </c>
      <c r="L160" s="5" t="s">
        <v>405</v>
      </c>
      <c r="M160" s="5" t="s">
        <v>3209</v>
      </c>
      <c r="N160" s="5" t="s">
        <v>359</v>
      </c>
      <c r="O160" s="5" t="s">
        <v>12</v>
      </c>
      <c r="P160" s="5">
        <v>5702350</v>
      </c>
      <c r="Q160" s="5">
        <v>3147990150</v>
      </c>
      <c r="T160" s="5" t="s">
        <v>13</v>
      </c>
      <c r="U160" s="5" t="s">
        <v>13</v>
      </c>
      <c r="V160" s="5" t="s">
        <v>869</v>
      </c>
      <c r="Z160" s="5" t="s">
        <v>13</v>
      </c>
    </row>
    <row r="161" spans="1:29" ht="15" customHeight="1" x14ac:dyDescent="0.25">
      <c r="A161" s="5" t="s">
        <v>876</v>
      </c>
      <c r="B161" s="2" t="s">
        <v>871</v>
      </c>
      <c r="C161" s="5" t="s">
        <v>2385</v>
      </c>
      <c r="D161" s="5" t="s">
        <v>866</v>
      </c>
      <c r="E161" s="5" t="s">
        <v>839</v>
      </c>
      <c r="F161" s="5" t="s">
        <v>13</v>
      </c>
      <c r="G161" s="5" t="s">
        <v>13</v>
      </c>
      <c r="H161" s="5" t="s">
        <v>13</v>
      </c>
      <c r="I161" s="5" t="s">
        <v>13</v>
      </c>
      <c r="J161" s="5" t="s">
        <v>13</v>
      </c>
      <c r="K161" s="5" t="s">
        <v>13</v>
      </c>
      <c r="L161" s="5" t="s">
        <v>904</v>
      </c>
      <c r="M161" s="5" t="s">
        <v>3210</v>
      </c>
      <c r="N161" s="5" t="s">
        <v>906</v>
      </c>
      <c r="O161" s="5" t="s">
        <v>89</v>
      </c>
      <c r="P161" s="5" t="s">
        <v>872</v>
      </c>
      <c r="Q161" s="5" t="s">
        <v>873</v>
      </c>
      <c r="R161" s="5" t="s">
        <v>874</v>
      </c>
      <c r="S161" s="5" t="s">
        <v>13</v>
      </c>
      <c r="T161" s="5" t="s">
        <v>13</v>
      </c>
      <c r="U161" s="5" t="s">
        <v>13</v>
      </c>
      <c r="V161" s="5" t="s">
        <v>875</v>
      </c>
      <c r="Z161" s="5" t="s">
        <v>13</v>
      </c>
    </row>
    <row r="162" spans="1:29" ht="15" customHeight="1" x14ac:dyDescent="0.25">
      <c r="A162" s="5">
        <v>2269</v>
      </c>
      <c r="B162" s="2" t="s">
        <v>877</v>
      </c>
      <c r="C162" s="5" t="s">
        <v>2386</v>
      </c>
      <c r="D162" s="5" t="s">
        <v>866</v>
      </c>
      <c r="E162" s="5" t="s">
        <v>839</v>
      </c>
      <c r="F162" s="5" t="s">
        <v>13</v>
      </c>
      <c r="G162" s="5" t="s">
        <v>13</v>
      </c>
      <c r="H162" s="5" t="s">
        <v>13</v>
      </c>
      <c r="I162" s="5" t="s">
        <v>13</v>
      </c>
      <c r="J162" s="5" t="s">
        <v>13</v>
      </c>
      <c r="K162" s="5" t="s">
        <v>13</v>
      </c>
      <c r="L162" s="5" t="s">
        <v>905</v>
      </c>
      <c r="M162" s="5" t="s">
        <v>878</v>
      </c>
      <c r="N162" s="5" t="s">
        <v>906</v>
      </c>
      <c r="O162" s="5" t="s">
        <v>89</v>
      </c>
      <c r="P162" s="5" t="s">
        <v>879</v>
      </c>
      <c r="Q162" s="5" t="s">
        <v>13</v>
      </c>
      <c r="R162" s="5" t="s">
        <v>13</v>
      </c>
      <c r="S162" s="5" t="s">
        <v>13</v>
      </c>
      <c r="T162" s="5" t="s">
        <v>13</v>
      </c>
      <c r="U162" s="5" t="s">
        <v>13</v>
      </c>
      <c r="V162" s="5" t="s">
        <v>880</v>
      </c>
      <c r="X162" s="5" t="s">
        <v>13</v>
      </c>
      <c r="AA162" s="5" t="s">
        <v>13</v>
      </c>
    </row>
    <row r="163" spans="1:29" ht="15" customHeight="1" x14ac:dyDescent="0.25">
      <c r="A163" s="5">
        <v>1815</v>
      </c>
      <c r="B163" s="2" t="s">
        <v>881</v>
      </c>
      <c r="C163" s="5" t="s">
        <v>2387</v>
      </c>
      <c r="D163" s="5" t="s">
        <v>866</v>
      </c>
      <c r="E163" s="5" t="s">
        <v>839</v>
      </c>
      <c r="F163" s="5" t="s">
        <v>13</v>
      </c>
      <c r="G163" s="5" t="s">
        <v>13</v>
      </c>
      <c r="H163" s="5" t="s">
        <v>13</v>
      </c>
      <c r="I163" s="5" t="s">
        <v>13</v>
      </c>
      <c r="J163" s="5" t="s">
        <v>13</v>
      </c>
      <c r="K163" s="5" t="s">
        <v>13</v>
      </c>
      <c r="L163" s="5" t="s">
        <v>907</v>
      </c>
      <c r="M163" s="5" t="s">
        <v>882</v>
      </c>
      <c r="N163" s="5" t="s">
        <v>906</v>
      </c>
      <c r="O163" s="5" t="s">
        <v>89</v>
      </c>
      <c r="P163" s="5">
        <v>7561340</v>
      </c>
      <c r="Q163" s="5">
        <v>3176399051</v>
      </c>
      <c r="S163" s="5" t="s">
        <v>13</v>
      </c>
      <c r="T163" s="5" t="s">
        <v>13</v>
      </c>
      <c r="U163" s="5" t="s">
        <v>13</v>
      </c>
      <c r="V163" s="5" t="s">
        <v>883</v>
      </c>
      <c r="AA163" s="5" t="s">
        <v>13</v>
      </c>
    </row>
    <row r="164" spans="1:29" ht="15" customHeight="1" x14ac:dyDescent="0.25">
      <c r="A164" s="5" t="s">
        <v>886</v>
      </c>
      <c r="B164" s="2" t="s">
        <v>908</v>
      </c>
      <c r="C164" s="5" t="s">
        <v>2388</v>
      </c>
      <c r="D164" s="5" t="s">
        <v>866</v>
      </c>
      <c r="E164" s="5" t="s">
        <v>839</v>
      </c>
      <c r="F164" s="5" t="s">
        <v>13</v>
      </c>
      <c r="G164" s="5" t="s">
        <v>13</v>
      </c>
      <c r="H164" s="5" t="s">
        <v>13</v>
      </c>
      <c r="I164" s="5" t="s">
        <v>13</v>
      </c>
      <c r="J164" s="5" t="s">
        <v>13</v>
      </c>
      <c r="K164" s="5" t="s">
        <v>13</v>
      </c>
      <c r="L164" s="5" t="s">
        <v>405</v>
      </c>
      <c r="M164" s="5" t="s">
        <v>884</v>
      </c>
      <c r="N164" s="5" t="s">
        <v>906</v>
      </c>
      <c r="O164" s="5" t="s">
        <v>89</v>
      </c>
      <c r="P164" s="5">
        <v>2531597</v>
      </c>
      <c r="Q164" s="5">
        <v>3138850877</v>
      </c>
      <c r="R164" s="5" t="s">
        <v>13</v>
      </c>
      <c r="S164" s="5" t="s">
        <v>13</v>
      </c>
      <c r="T164" s="5" t="s">
        <v>13</v>
      </c>
      <c r="V164" s="5" t="s">
        <v>885</v>
      </c>
      <c r="W164" s="5" t="s">
        <v>13</v>
      </c>
      <c r="Z164" s="5" t="s">
        <v>13</v>
      </c>
    </row>
    <row r="165" spans="1:29" ht="15" customHeight="1" x14ac:dyDescent="0.25">
      <c r="A165" s="5">
        <v>2295</v>
      </c>
      <c r="B165" s="2" t="s">
        <v>887</v>
      </c>
      <c r="C165" s="5" t="s">
        <v>2389</v>
      </c>
      <c r="D165" s="5" t="s">
        <v>866</v>
      </c>
      <c r="E165" s="5" t="s">
        <v>839</v>
      </c>
      <c r="F165" s="5" t="s">
        <v>13</v>
      </c>
      <c r="G165" s="5" t="s">
        <v>13</v>
      </c>
      <c r="H165" s="5" t="s">
        <v>13</v>
      </c>
      <c r="I165" s="5" t="s">
        <v>13</v>
      </c>
      <c r="J165" s="5" t="s">
        <v>13</v>
      </c>
      <c r="K165" s="5" t="s">
        <v>13</v>
      </c>
      <c r="L165" s="5" t="s">
        <v>13</v>
      </c>
      <c r="M165" s="5" t="s">
        <v>3364</v>
      </c>
      <c r="N165" s="5" t="s">
        <v>909</v>
      </c>
      <c r="O165" s="5" t="s">
        <v>383</v>
      </c>
      <c r="P165" s="5" t="s">
        <v>888</v>
      </c>
      <c r="S165" s="5" t="s">
        <v>13</v>
      </c>
      <c r="T165" s="5" t="s">
        <v>13</v>
      </c>
      <c r="U165" s="5" t="s">
        <v>13</v>
      </c>
      <c r="V165" s="5" t="s">
        <v>889</v>
      </c>
      <c r="W165" s="5" t="s">
        <v>13</v>
      </c>
      <c r="X165" s="5" t="s">
        <v>13</v>
      </c>
      <c r="AC165" s="10" t="s">
        <v>3014</v>
      </c>
    </row>
    <row r="166" spans="1:29" ht="15" customHeight="1" x14ac:dyDescent="0.25">
      <c r="A166" s="5">
        <v>2989</v>
      </c>
      <c r="B166" s="2" t="s">
        <v>890</v>
      </c>
      <c r="C166" s="5" t="s">
        <v>2390</v>
      </c>
      <c r="D166" s="5" t="s">
        <v>866</v>
      </c>
      <c r="E166" s="5" t="s">
        <v>839</v>
      </c>
      <c r="F166" s="5" t="s">
        <v>13</v>
      </c>
      <c r="G166" s="5" t="s">
        <v>13</v>
      </c>
      <c r="H166" s="5" t="s">
        <v>13</v>
      </c>
      <c r="I166" s="5" t="s">
        <v>13</v>
      </c>
      <c r="J166" s="5" t="s">
        <v>13</v>
      </c>
      <c r="K166" s="5" t="s">
        <v>13</v>
      </c>
      <c r="L166" s="5" t="s">
        <v>38</v>
      </c>
      <c r="M166" s="5" t="s">
        <v>2918</v>
      </c>
      <c r="N166" s="5" t="s">
        <v>906</v>
      </c>
      <c r="O166" s="5" t="s">
        <v>89</v>
      </c>
      <c r="P166" s="5" t="s">
        <v>891</v>
      </c>
      <c r="Q166" s="5" t="s">
        <v>892</v>
      </c>
      <c r="S166" s="5" t="s">
        <v>13</v>
      </c>
      <c r="T166" s="5" t="s">
        <v>13</v>
      </c>
      <c r="V166" s="5" t="s">
        <v>893</v>
      </c>
      <c r="X166" s="5" t="s">
        <v>13</v>
      </c>
      <c r="AA166" s="5" t="s">
        <v>13</v>
      </c>
    </row>
    <row r="167" spans="1:29" ht="15" customHeight="1" x14ac:dyDescent="0.25">
      <c r="A167" s="5" t="s">
        <v>897</v>
      </c>
      <c r="B167" s="2" t="s">
        <v>910</v>
      </c>
      <c r="C167" s="5" t="s">
        <v>2391</v>
      </c>
      <c r="D167" s="5" t="s">
        <v>894</v>
      </c>
      <c r="E167" s="5" t="s">
        <v>839</v>
      </c>
      <c r="F167" s="5" t="s">
        <v>13</v>
      </c>
      <c r="G167" s="5" t="s">
        <v>13</v>
      </c>
      <c r="H167" s="5" t="s">
        <v>13</v>
      </c>
      <c r="I167" s="5" t="s">
        <v>13</v>
      </c>
      <c r="J167" s="5" t="s">
        <v>13</v>
      </c>
      <c r="K167" s="5" t="s">
        <v>13</v>
      </c>
      <c r="L167" s="5" t="s">
        <v>2345</v>
      </c>
      <c r="M167" s="5" t="s">
        <v>3479</v>
      </c>
      <c r="N167" s="5" t="s">
        <v>911</v>
      </c>
      <c r="O167" s="5" t="s">
        <v>89</v>
      </c>
      <c r="P167" s="5">
        <v>3132452801</v>
      </c>
      <c r="Q167" s="5">
        <v>3212304319</v>
      </c>
      <c r="S167" s="5" t="s">
        <v>13</v>
      </c>
      <c r="T167" s="5" t="s">
        <v>13</v>
      </c>
      <c r="V167" s="5" t="s">
        <v>895</v>
      </c>
      <c r="W167" s="5" t="s">
        <v>896</v>
      </c>
    </row>
    <row r="168" spans="1:29" ht="15" customHeight="1" x14ac:dyDescent="0.25">
      <c r="A168" s="5" t="s">
        <v>901</v>
      </c>
      <c r="B168" s="2" t="s">
        <v>912</v>
      </c>
      <c r="C168" s="5" t="s">
        <v>2392</v>
      </c>
      <c r="D168" s="5" t="s">
        <v>898</v>
      </c>
      <c r="E168" s="5" t="s">
        <v>839</v>
      </c>
      <c r="F168" s="5" t="s">
        <v>13</v>
      </c>
      <c r="G168" s="5" t="s">
        <v>13</v>
      </c>
      <c r="H168" s="5" t="s">
        <v>13</v>
      </c>
      <c r="I168" s="5" t="s">
        <v>13</v>
      </c>
      <c r="J168" s="5" t="s">
        <v>13</v>
      </c>
      <c r="K168" s="5" t="s">
        <v>13</v>
      </c>
      <c r="L168" s="5" t="s">
        <v>405</v>
      </c>
      <c r="M168" s="5" t="s">
        <v>899</v>
      </c>
      <c r="P168" s="5">
        <v>6264623</v>
      </c>
      <c r="Q168" s="5">
        <v>6260759</v>
      </c>
      <c r="R168" s="5">
        <v>6260780</v>
      </c>
      <c r="S168" s="5">
        <v>3102356032</v>
      </c>
      <c r="T168" s="5" t="s">
        <v>13</v>
      </c>
      <c r="V168" s="5" t="s">
        <v>900</v>
      </c>
      <c r="Z168" s="5" t="s">
        <v>13</v>
      </c>
    </row>
    <row r="169" spans="1:29" ht="15" customHeight="1" x14ac:dyDescent="0.25">
      <c r="A169" s="5">
        <v>1793</v>
      </c>
      <c r="B169" s="2" t="s">
        <v>913</v>
      </c>
      <c r="C169" s="5" t="s">
        <v>777</v>
      </c>
      <c r="D169" s="5" t="s">
        <v>914</v>
      </c>
      <c r="E169" s="5" t="s">
        <v>974</v>
      </c>
      <c r="F169" s="5" t="s">
        <v>13</v>
      </c>
      <c r="G169" s="5" t="s">
        <v>13</v>
      </c>
      <c r="L169" s="5" t="s">
        <v>479</v>
      </c>
      <c r="M169" s="5" t="s">
        <v>3365</v>
      </c>
      <c r="N169" s="5" t="s">
        <v>906</v>
      </c>
      <c r="O169" s="5" t="s">
        <v>89</v>
      </c>
      <c r="P169" s="5" t="s">
        <v>951</v>
      </c>
      <c r="Q169" s="5" t="s">
        <v>952</v>
      </c>
      <c r="T169" s="5" t="s">
        <v>13</v>
      </c>
      <c r="V169" s="5" t="s">
        <v>915</v>
      </c>
      <c r="W169" s="5" t="s">
        <v>13</v>
      </c>
      <c r="X169" s="5" t="s">
        <v>13</v>
      </c>
      <c r="Z169" s="5" t="s">
        <v>13</v>
      </c>
      <c r="AA169" s="5" t="s">
        <v>13</v>
      </c>
      <c r="AB169" s="5" t="s">
        <v>13</v>
      </c>
      <c r="AC169" s="5" t="s">
        <v>13</v>
      </c>
    </row>
    <row r="170" spans="1:29" ht="15" customHeight="1" x14ac:dyDescent="0.25">
      <c r="A170" s="5" t="s">
        <v>953</v>
      </c>
      <c r="B170" s="2" t="s">
        <v>973</v>
      </c>
      <c r="C170" s="5" t="s">
        <v>2393</v>
      </c>
      <c r="D170" s="5" t="s">
        <v>975</v>
      </c>
      <c r="E170" s="5" t="s">
        <v>974</v>
      </c>
      <c r="F170" s="5" t="s">
        <v>13</v>
      </c>
      <c r="G170" s="5" t="s">
        <v>13</v>
      </c>
      <c r="L170" s="5" t="s">
        <v>38</v>
      </c>
      <c r="M170" s="5" t="s">
        <v>3366</v>
      </c>
      <c r="N170" s="5" t="s">
        <v>359</v>
      </c>
      <c r="O170" s="5" t="s">
        <v>12</v>
      </c>
      <c r="P170" s="5">
        <v>3532978</v>
      </c>
      <c r="Q170" s="5">
        <v>3114770594</v>
      </c>
      <c r="R170" s="5">
        <v>3102109717</v>
      </c>
      <c r="T170" s="5" t="s">
        <v>13</v>
      </c>
      <c r="V170" s="5" t="s">
        <v>916</v>
      </c>
      <c r="W170" s="5" t="s">
        <v>13</v>
      </c>
      <c r="X170" s="5" t="s">
        <v>13</v>
      </c>
      <c r="Z170" s="5" t="s">
        <v>13</v>
      </c>
      <c r="AA170" s="5" t="s">
        <v>13</v>
      </c>
      <c r="AB170" s="5" t="s">
        <v>13</v>
      </c>
      <c r="AC170" s="5" t="s">
        <v>13</v>
      </c>
    </row>
    <row r="171" spans="1:29" ht="15" customHeight="1" x14ac:dyDescent="0.25">
      <c r="A171" s="5" t="s">
        <v>954</v>
      </c>
      <c r="B171" s="2" t="s">
        <v>976</v>
      </c>
      <c r="C171" s="5" t="s">
        <v>2394</v>
      </c>
      <c r="D171" s="5" t="s">
        <v>914</v>
      </c>
      <c r="E171" s="5" t="s">
        <v>974</v>
      </c>
      <c r="F171" s="5" t="s">
        <v>13</v>
      </c>
      <c r="G171" s="5" t="s">
        <v>13</v>
      </c>
      <c r="L171" s="5" t="s">
        <v>405</v>
      </c>
      <c r="M171" s="5" t="s">
        <v>3367</v>
      </c>
      <c r="N171" s="5" t="s">
        <v>914</v>
      </c>
      <c r="O171" s="5" t="s">
        <v>974</v>
      </c>
      <c r="P171" s="5">
        <v>4367098</v>
      </c>
      <c r="Q171" s="5">
        <v>3108185382</v>
      </c>
      <c r="R171" s="5" t="s">
        <v>13</v>
      </c>
      <c r="S171" s="5" t="s">
        <v>13</v>
      </c>
      <c r="V171" s="5" t="s">
        <v>917</v>
      </c>
      <c r="W171" s="5" t="s">
        <v>13</v>
      </c>
      <c r="X171" s="5" t="s">
        <v>13</v>
      </c>
      <c r="Z171" s="5" t="s">
        <v>13</v>
      </c>
      <c r="AA171" s="5" t="s">
        <v>13</v>
      </c>
      <c r="AB171" s="5" t="s">
        <v>13</v>
      </c>
      <c r="AC171" s="5" t="s">
        <v>13</v>
      </c>
    </row>
    <row r="172" spans="1:29" ht="15" customHeight="1" x14ac:dyDescent="0.25">
      <c r="A172" s="5">
        <v>1919</v>
      </c>
      <c r="B172" s="2" t="s">
        <v>977</v>
      </c>
      <c r="C172" s="5" t="s">
        <v>2395</v>
      </c>
      <c r="D172" s="5" t="s">
        <v>914</v>
      </c>
      <c r="E172" s="5" t="s">
        <v>974</v>
      </c>
      <c r="F172" s="5" t="s">
        <v>13</v>
      </c>
      <c r="G172" s="5" t="s">
        <v>13</v>
      </c>
      <c r="L172" s="5" t="s">
        <v>467</v>
      </c>
      <c r="M172" s="5" t="s">
        <v>978</v>
      </c>
      <c r="N172" s="5" t="s">
        <v>766</v>
      </c>
      <c r="O172" s="5" t="s">
        <v>767</v>
      </c>
      <c r="P172" s="5">
        <v>3816207</v>
      </c>
      <c r="Q172" s="5">
        <v>3816207</v>
      </c>
      <c r="R172" s="5">
        <v>3174351694</v>
      </c>
      <c r="S172" s="5" t="s">
        <v>13</v>
      </c>
      <c r="T172" s="5" t="s">
        <v>13</v>
      </c>
      <c r="V172" s="5" t="s">
        <v>919</v>
      </c>
      <c r="W172" s="5" t="s">
        <v>13</v>
      </c>
      <c r="Z172" s="5" t="s">
        <v>13</v>
      </c>
      <c r="AA172" s="5" t="s">
        <v>13</v>
      </c>
      <c r="AB172" s="5" t="s">
        <v>13</v>
      </c>
      <c r="AC172" s="5" t="s">
        <v>13</v>
      </c>
    </row>
    <row r="173" spans="1:29" ht="15" customHeight="1" x14ac:dyDescent="0.25">
      <c r="A173" s="5">
        <v>2641</v>
      </c>
      <c r="B173" s="2" t="s">
        <v>920</v>
      </c>
      <c r="C173" s="5" t="s">
        <v>2710</v>
      </c>
      <c r="D173" s="5" t="s">
        <v>914</v>
      </c>
      <c r="E173" s="5" t="s">
        <v>974</v>
      </c>
      <c r="F173" s="5" t="s">
        <v>13</v>
      </c>
      <c r="G173" s="5" t="s">
        <v>13</v>
      </c>
      <c r="L173" s="5" t="s">
        <v>979</v>
      </c>
      <c r="M173" s="5" t="s">
        <v>2919</v>
      </c>
      <c r="N173" s="5" t="s">
        <v>914</v>
      </c>
      <c r="O173" s="5" t="s">
        <v>974</v>
      </c>
      <c r="P173" s="5" t="s">
        <v>921</v>
      </c>
      <c r="Q173" s="5" t="s">
        <v>13</v>
      </c>
      <c r="S173" s="5" t="s">
        <v>13</v>
      </c>
      <c r="T173" s="5" t="s">
        <v>13</v>
      </c>
      <c r="V173" s="5" t="s">
        <v>922</v>
      </c>
      <c r="W173" s="5" t="s">
        <v>13</v>
      </c>
      <c r="X173" s="5" t="s">
        <v>13</v>
      </c>
      <c r="Z173" s="5" t="s">
        <v>13</v>
      </c>
      <c r="AA173" s="5" t="s">
        <v>13</v>
      </c>
      <c r="AB173" s="5" t="s">
        <v>13</v>
      </c>
      <c r="AC173" s="5" t="s">
        <v>13</v>
      </c>
    </row>
    <row r="174" spans="1:29" ht="15" customHeight="1" x14ac:dyDescent="0.25">
      <c r="A174" s="5" t="s">
        <v>955</v>
      </c>
      <c r="B174" s="2" t="s">
        <v>980</v>
      </c>
      <c r="C174" s="5" t="s">
        <v>2711</v>
      </c>
      <c r="D174" s="5" t="s">
        <v>923</v>
      </c>
      <c r="E174" s="5" t="s">
        <v>974</v>
      </c>
      <c r="F174" s="5" t="s">
        <v>13</v>
      </c>
      <c r="G174" s="5" t="s">
        <v>13</v>
      </c>
      <c r="L174" s="5" t="s">
        <v>13</v>
      </c>
      <c r="M174" s="5" t="s">
        <v>3368</v>
      </c>
      <c r="N174" s="5" t="s">
        <v>923</v>
      </c>
      <c r="O174" s="5" t="s">
        <v>974</v>
      </c>
      <c r="P174" s="5" t="s">
        <v>924</v>
      </c>
      <c r="Q174" s="5" t="s">
        <v>13</v>
      </c>
      <c r="S174" s="5" t="s">
        <v>13</v>
      </c>
      <c r="T174" s="5" t="s">
        <v>13</v>
      </c>
      <c r="V174" s="5" t="s">
        <v>925</v>
      </c>
      <c r="W174" s="5" t="s">
        <v>13</v>
      </c>
      <c r="X174" s="5" t="s">
        <v>3025</v>
      </c>
      <c r="Z174" s="5" t="s">
        <v>13</v>
      </c>
      <c r="AA174" s="5" t="s">
        <v>13</v>
      </c>
      <c r="AB174" s="5" t="s">
        <v>13</v>
      </c>
      <c r="AC174" s="5" t="s">
        <v>13</v>
      </c>
    </row>
    <row r="175" spans="1:29" ht="15" customHeight="1" x14ac:dyDescent="0.25">
      <c r="A175" s="5">
        <v>1502</v>
      </c>
      <c r="B175" s="2" t="s">
        <v>981</v>
      </c>
      <c r="C175" s="5" t="s">
        <v>2396</v>
      </c>
      <c r="D175" s="5" t="s">
        <v>926</v>
      </c>
      <c r="E175" s="5" t="s">
        <v>974</v>
      </c>
      <c r="F175" s="5" t="s">
        <v>13</v>
      </c>
      <c r="G175" s="5" t="s">
        <v>13</v>
      </c>
      <c r="L175" s="5" t="s">
        <v>405</v>
      </c>
      <c r="M175" s="5" t="s">
        <v>2957</v>
      </c>
      <c r="N175" s="5" t="s">
        <v>927</v>
      </c>
      <c r="O175" s="5" t="s">
        <v>928</v>
      </c>
      <c r="P175" s="5">
        <v>8778490</v>
      </c>
      <c r="Q175" s="5">
        <v>8706238</v>
      </c>
      <c r="R175" s="5">
        <v>3124500511</v>
      </c>
      <c r="S175" s="5" t="s">
        <v>13</v>
      </c>
      <c r="T175" s="5" t="s">
        <v>13</v>
      </c>
      <c r="V175" s="5" t="s">
        <v>929</v>
      </c>
      <c r="W175" s="5" t="s">
        <v>13</v>
      </c>
      <c r="X175" s="5" t="s">
        <v>13</v>
      </c>
      <c r="Z175" s="5" t="s">
        <v>13</v>
      </c>
      <c r="AA175" s="5" t="s">
        <v>13</v>
      </c>
      <c r="AB175" s="5" t="s">
        <v>13</v>
      </c>
      <c r="AC175" s="5" t="s">
        <v>13</v>
      </c>
    </row>
    <row r="176" spans="1:29" ht="15" customHeight="1" x14ac:dyDescent="0.25">
      <c r="A176" s="5" t="s">
        <v>958</v>
      </c>
      <c r="B176" s="2" t="s">
        <v>982</v>
      </c>
      <c r="C176" s="5" t="s">
        <v>537</v>
      </c>
      <c r="D176" s="5" t="s">
        <v>956</v>
      </c>
      <c r="E176" s="5" t="s">
        <v>974</v>
      </c>
      <c r="F176" s="5" t="s">
        <v>13</v>
      </c>
      <c r="G176" s="5" t="s">
        <v>13</v>
      </c>
      <c r="L176" s="5" t="s">
        <v>65</v>
      </c>
      <c r="M176" s="5" t="s">
        <v>3211</v>
      </c>
      <c r="N176" s="5" t="s">
        <v>983</v>
      </c>
      <c r="O176" s="5" t="s">
        <v>974</v>
      </c>
      <c r="P176" s="5" t="s">
        <v>930</v>
      </c>
      <c r="Q176" s="5" t="s">
        <v>957</v>
      </c>
      <c r="R176" s="5" t="s">
        <v>13</v>
      </c>
      <c r="V176" s="5" t="s">
        <v>931</v>
      </c>
      <c r="W176" s="5" t="s">
        <v>13</v>
      </c>
      <c r="Z176" s="5" t="s">
        <v>13</v>
      </c>
      <c r="AA176" s="5" t="s">
        <v>13</v>
      </c>
      <c r="AB176" s="5" t="s">
        <v>13</v>
      </c>
      <c r="AC176" s="5" t="s">
        <v>13</v>
      </c>
    </row>
    <row r="177" spans="1:29" ht="15" customHeight="1" x14ac:dyDescent="0.25">
      <c r="A177" s="5" t="s">
        <v>959</v>
      </c>
      <c r="B177" s="2" t="s">
        <v>984</v>
      </c>
      <c r="C177" s="5" t="s">
        <v>2397</v>
      </c>
      <c r="D177" s="5" t="s">
        <v>932</v>
      </c>
      <c r="E177" s="5" t="s">
        <v>974</v>
      </c>
      <c r="F177" s="5" t="s">
        <v>13</v>
      </c>
      <c r="G177" s="5" t="s">
        <v>13</v>
      </c>
      <c r="L177" s="5" t="s">
        <v>798</v>
      </c>
      <c r="M177" s="5" t="s">
        <v>3369</v>
      </c>
      <c r="N177" s="5" t="s">
        <v>914</v>
      </c>
      <c r="O177" s="5" t="s">
        <v>974</v>
      </c>
      <c r="P177" s="5" t="s">
        <v>933</v>
      </c>
      <c r="Q177" s="5" t="s">
        <v>13</v>
      </c>
      <c r="S177" s="5" t="s">
        <v>13</v>
      </c>
      <c r="T177" s="5" t="s">
        <v>13</v>
      </c>
      <c r="V177" s="5" t="s">
        <v>934</v>
      </c>
      <c r="W177" s="5" t="s">
        <v>13</v>
      </c>
      <c r="Z177" s="5" t="s">
        <v>13</v>
      </c>
      <c r="AA177" s="5" t="s">
        <v>13</v>
      </c>
      <c r="AB177" s="5" t="s">
        <v>13</v>
      </c>
      <c r="AC177" s="5" t="s">
        <v>13</v>
      </c>
    </row>
    <row r="178" spans="1:29" ht="15" customHeight="1" x14ac:dyDescent="0.25">
      <c r="A178" s="5" t="s">
        <v>962</v>
      </c>
      <c r="B178" s="2" t="s">
        <v>985</v>
      </c>
      <c r="C178" s="5" t="s">
        <v>2398</v>
      </c>
      <c r="D178" s="5" t="s">
        <v>935</v>
      </c>
      <c r="E178" s="5" t="s">
        <v>974</v>
      </c>
      <c r="F178" s="5" t="s">
        <v>13</v>
      </c>
      <c r="G178" s="5" t="s">
        <v>13</v>
      </c>
      <c r="L178" s="5" t="s">
        <v>986</v>
      </c>
      <c r="M178" s="5" t="s">
        <v>3212</v>
      </c>
      <c r="N178" s="5" t="s">
        <v>914</v>
      </c>
      <c r="O178" s="5" t="s">
        <v>974</v>
      </c>
      <c r="P178" s="5" t="s">
        <v>960</v>
      </c>
      <c r="Q178" s="5" t="s">
        <v>961</v>
      </c>
      <c r="R178" s="5" t="s">
        <v>13</v>
      </c>
      <c r="T178" s="5" t="s">
        <v>13</v>
      </c>
      <c r="V178" s="5" t="s">
        <v>13</v>
      </c>
      <c r="W178" s="5" t="s">
        <v>13</v>
      </c>
      <c r="X178" s="5" t="s">
        <v>13</v>
      </c>
      <c r="Z178" s="5" t="s">
        <v>13</v>
      </c>
      <c r="AA178" s="5" t="s">
        <v>13</v>
      </c>
      <c r="AB178" s="5" t="s">
        <v>13</v>
      </c>
      <c r="AC178" s="5" t="s">
        <v>13</v>
      </c>
    </row>
    <row r="179" spans="1:29" ht="15" customHeight="1" x14ac:dyDescent="0.25">
      <c r="A179" s="5" t="s">
        <v>987</v>
      </c>
      <c r="B179" s="2" t="s">
        <v>936</v>
      </c>
      <c r="C179" s="5" t="s">
        <v>2399</v>
      </c>
      <c r="D179" s="5" t="s">
        <v>914</v>
      </c>
      <c r="E179" s="5" t="s">
        <v>974</v>
      </c>
      <c r="G179" s="5" t="s">
        <v>13</v>
      </c>
      <c r="H179" s="5" t="s">
        <v>13</v>
      </c>
      <c r="L179" s="5" t="s">
        <v>38</v>
      </c>
      <c r="M179" s="5" t="s">
        <v>3370</v>
      </c>
      <c r="N179" s="5" t="s">
        <v>914</v>
      </c>
      <c r="O179" s="5" t="s">
        <v>974</v>
      </c>
      <c r="P179" s="5" t="s">
        <v>3528</v>
      </c>
      <c r="Q179" s="5" t="s">
        <v>963</v>
      </c>
      <c r="S179" s="5" t="s">
        <v>13</v>
      </c>
      <c r="T179" s="5" t="s">
        <v>13</v>
      </c>
      <c r="V179" s="5" t="s">
        <v>13</v>
      </c>
      <c r="W179" s="5" t="s">
        <v>13</v>
      </c>
      <c r="X179" s="5" t="s">
        <v>13</v>
      </c>
      <c r="Z179" s="5" t="s">
        <v>13</v>
      </c>
      <c r="AA179" s="5" t="s">
        <v>13</v>
      </c>
      <c r="AB179" s="5" t="s">
        <v>13</v>
      </c>
      <c r="AC179" s="5" t="s">
        <v>13</v>
      </c>
    </row>
    <row r="180" spans="1:29" ht="15" customHeight="1" x14ac:dyDescent="0.25">
      <c r="A180" s="5">
        <v>2771</v>
      </c>
      <c r="B180" s="2" t="s">
        <v>937</v>
      </c>
      <c r="C180" s="5" t="s">
        <v>2712</v>
      </c>
      <c r="D180" s="5" t="s">
        <v>932</v>
      </c>
      <c r="E180" s="5" t="s">
        <v>974</v>
      </c>
      <c r="G180" s="5" t="s">
        <v>13</v>
      </c>
      <c r="H180" s="5" t="s">
        <v>13</v>
      </c>
      <c r="L180" s="5" t="s">
        <v>988</v>
      </c>
      <c r="M180" s="5" t="s">
        <v>3371</v>
      </c>
      <c r="N180" s="5" t="s">
        <v>914</v>
      </c>
      <c r="P180" s="5" t="s">
        <v>964</v>
      </c>
      <c r="R180" s="5" t="s">
        <v>13</v>
      </c>
      <c r="T180" s="5" t="s">
        <v>13</v>
      </c>
      <c r="V180" s="5" t="s">
        <v>938</v>
      </c>
      <c r="W180" s="5" t="s">
        <v>13</v>
      </c>
      <c r="X180" s="5" t="s">
        <v>13</v>
      </c>
      <c r="Z180" s="5" t="s">
        <v>13</v>
      </c>
      <c r="AA180" s="5" t="s">
        <v>13</v>
      </c>
      <c r="AB180" s="5" t="s">
        <v>13</v>
      </c>
      <c r="AC180" s="5" t="s">
        <v>13</v>
      </c>
    </row>
    <row r="181" spans="1:29" ht="15" customHeight="1" x14ac:dyDescent="0.25">
      <c r="A181" s="5" t="s">
        <v>965</v>
      </c>
      <c r="B181" s="2" t="s">
        <v>989</v>
      </c>
      <c r="C181" s="5" t="s">
        <v>2400</v>
      </c>
      <c r="D181" s="5" t="s">
        <v>975</v>
      </c>
      <c r="E181" s="5" t="s">
        <v>974</v>
      </c>
      <c r="F181" s="5" t="s">
        <v>13</v>
      </c>
      <c r="G181" s="5" t="s">
        <v>13</v>
      </c>
      <c r="L181" s="5" t="s">
        <v>405</v>
      </c>
      <c r="M181" s="5" t="s">
        <v>939</v>
      </c>
      <c r="N181" s="5" t="s">
        <v>927</v>
      </c>
      <c r="O181" s="5" t="s">
        <v>928</v>
      </c>
      <c r="P181" s="5">
        <v>3143305405</v>
      </c>
      <c r="Q181" s="5">
        <v>8636527</v>
      </c>
      <c r="S181" s="5" t="s">
        <v>13</v>
      </c>
      <c r="T181" s="5" t="s">
        <v>13</v>
      </c>
      <c r="V181" s="5" t="s">
        <v>940</v>
      </c>
      <c r="W181" s="5" t="s">
        <v>13</v>
      </c>
      <c r="X181" s="5" t="s">
        <v>13</v>
      </c>
      <c r="Z181" s="5" t="s">
        <v>13</v>
      </c>
      <c r="AA181" s="5" t="s">
        <v>13</v>
      </c>
      <c r="AB181" s="5" t="s">
        <v>13</v>
      </c>
      <c r="AC181" s="5" t="s">
        <v>13</v>
      </c>
    </row>
    <row r="182" spans="1:29" ht="15" customHeight="1" x14ac:dyDescent="0.25">
      <c r="A182" s="5" t="s">
        <v>967</v>
      </c>
      <c r="B182" s="2" t="s">
        <v>990</v>
      </c>
      <c r="C182" s="5" t="s">
        <v>2713</v>
      </c>
      <c r="D182" s="5" t="s">
        <v>991</v>
      </c>
      <c r="E182" s="5" t="s">
        <v>974</v>
      </c>
      <c r="G182" s="5" t="s">
        <v>13</v>
      </c>
      <c r="H182" s="5" t="s">
        <v>13</v>
      </c>
      <c r="L182" s="5" t="s">
        <v>45</v>
      </c>
      <c r="M182" s="5" t="s">
        <v>3000</v>
      </c>
      <c r="N182" s="5" t="s">
        <v>966</v>
      </c>
      <c r="P182" s="5" t="s">
        <v>941</v>
      </c>
      <c r="Q182" s="5" t="s">
        <v>942</v>
      </c>
      <c r="S182" s="5" t="s">
        <v>13</v>
      </c>
      <c r="T182" s="5" t="s">
        <v>13</v>
      </c>
      <c r="V182" s="5" t="s">
        <v>943</v>
      </c>
      <c r="W182" s="5" t="s">
        <v>13</v>
      </c>
      <c r="Z182" s="5" t="s">
        <v>13</v>
      </c>
      <c r="AA182" s="5" t="s">
        <v>13</v>
      </c>
      <c r="AB182" s="5" t="s">
        <v>13</v>
      </c>
      <c r="AC182" s="5" t="s">
        <v>13</v>
      </c>
    </row>
    <row r="183" spans="1:29" ht="15" customHeight="1" x14ac:dyDescent="0.25">
      <c r="A183" s="5">
        <v>2998</v>
      </c>
      <c r="B183" s="2" t="s">
        <v>992</v>
      </c>
      <c r="C183" s="5" t="s">
        <v>2863</v>
      </c>
      <c r="D183" s="5" t="s">
        <v>914</v>
      </c>
      <c r="E183" s="5" t="s">
        <v>974</v>
      </c>
      <c r="G183" s="5" t="s">
        <v>13</v>
      </c>
      <c r="H183" s="5" t="s">
        <v>13</v>
      </c>
      <c r="I183" s="5" t="s">
        <v>13</v>
      </c>
      <c r="L183" s="5" t="s">
        <v>13</v>
      </c>
      <c r="M183" s="5" t="s">
        <v>13</v>
      </c>
      <c r="N183" s="5" t="s">
        <v>13</v>
      </c>
      <c r="O183" s="5" t="s">
        <v>13</v>
      </c>
      <c r="P183" s="5" t="s">
        <v>944</v>
      </c>
      <c r="Q183" s="5" t="s">
        <v>13</v>
      </c>
      <c r="S183" s="5" t="s">
        <v>13</v>
      </c>
      <c r="T183" s="5" t="s">
        <v>13</v>
      </c>
      <c r="V183" s="5" t="s">
        <v>945</v>
      </c>
      <c r="W183" s="5" t="s">
        <v>13</v>
      </c>
      <c r="X183" s="5" t="s">
        <v>13</v>
      </c>
      <c r="Z183" s="5" t="s">
        <v>13</v>
      </c>
      <c r="AA183" s="5" t="s">
        <v>13</v>
      </c>
      <c r="AB183" s="5" t="s">
        <v>13</v>
      </c>
      <c r="AC183" s="5" t="s">
        <v>13</v>
      </c>
    </row>
    <row r="184" spans="1:29" ht="15" customHeight="1" x14ac:dyDescent="0.25">
      <c r="A184" s="5" t="s">
        <v>968</v>
      </c>
      <c r="B184" s="2" t="s">
        <v>993</v>
      </c>
      <c r="C184" s="5" t="s">
        <v>2401</v>
      </c>
      <c r="D184" s="5" t="s">
        <v>946</v>
      </c>
      <c r="E184" s="5" t="s">
        <v>974</v>
      </c>
      <c r="F184" s="5" t="s">
        <v>13</v>
      </c>
      <c r="G184" s="5" t="s">
        <v>13</v>
      </c>
      <c r="L184" s="5" t="s">
        <v>586</v>
      </c>
      <c r="M184" s="5" t="s">
        <v>3213</v>
      </c>
      <c r="N184" s="5" t="s">
        <v>906</v>
      </c>
      <c r="O184" s="5" t="s">
        <v>89</v>
      </c>
      <c r="P184" s="5">
        <v>3175062599</v>
      </c>
      <c r="T184" s="5" t="s">
        <v>13</v>
      </c>
      <c r="V184" s="5" t="s">
        <v>947</v>
      </c>
      <c r="W184" s="5" t="s">
        <v>13</v>
      </c>
      <c r="Z184" s="5" t="s">
        <v>13</v>
      </c>
      <c r="AA184" s="5" t="s">
        <v>13</v>
      </c>
      <c r="AB184" s="5" t="s">
        <v>13</v>
      </c>
      <c r="AC184" s="5" t="s">
        <v>13</v>
      </c>
    </row>
    <row r="185" spans="1:29" ht="15" customHeight="1" x14ac:dyDescent="0.25">
      <c r="A185" s="5" t="s">
        <v>969</v>
      </c>
      <c r="B185" s="2" t="s">
        <v>948</v>
      </c>
      <c r="C185" s="5" t="s">
        <v>2714</v>
      </c>
      <c r="D185" s="5" t="s">
        <v>926</v>
      </c>
      <c r="E185" s="5" t="s">
        <v>974</v>
      </c>
      <c r="G185" s="5" t="s">
        <v>13</v>
      </c>
      <c r="H185" s="5" t="s">
        <v>13</v>
      </c>
      <c r="L185" s="5" t="s">
        <v>994</v>
      </c>
      <c r="M185" s="5" t="s">
        <v>3372</v>
      </c>
      <c r="N185" s="5" t="s">
        <v>995</v>
      </c>
      <c r="O185" s="5" t="s">
        <v>974</v>
      </c>
      <c r="P185" s="5" t="s">
        <v>949</v>
      </c>
      <c r="S185" s="5" t="s">
        <v>13</v>
      </c>
      <c r="T185" s="5" t="s">
        <v>13</v>
      </c>
      <c r="V185" s="5" t="s">
        <v>950</v>
      </c>
      <c r="W185" s="5" t="s">
        <v>13</v>
      </c>
      <c r="X185" s="5" t="s">
        <v>13</v>
      </c>
      <c r="Z185" s="5" t="s">
        <v>13</v>
      </c>
      <c r="AA185" s="5" t="s">
        <v>13</v>
      </c>
      <c r="AB185" s="5" t="s">
        <v>13</v>
      </c>
      <c r="AC185" s="5" t="s">
        <v>13</v>
      </c>
    </row>
    <row r="186" spans="1:29" ht="15" customHeight="1" x14ac:dyDescent="0.25">
      <c r="A186" s="5">
        <v>2826</v>
      </c>
      <c r="B186" s="2" t="s">
        <v>970</v>
      </c>
      <c r="C186" s="5" t="s">
        <v>2715</v>
      </c>
      <c r="D186" s="5" t="s">
        <v>914</v>
      </c>
      <c r="E186" s="5" t="s">
        <v>974</v>
      </c>
      <c r="G186" s="5" t="s">
        <v>13</v>
      </c>
      <c r="M186" s="5" t="s">
        <v>3373</v>
      </c>
      <c r="N186" s="5" t="s">
        <v>914</v>
      </c>
      <c r="O186" s="5" t="s">
        <v>974</v>
      </c>
      <c r="P186" s="5" t="s">
        <v>971</v>
      </c>
      <c r="S186" s="5" t="s">
        <v>13</v>
      </c>
      <c r="T186" s="5" t="s">
        <v>13</v>
      </c>
      <c r="V186" s="5" t="s">
        <v>972</v>
      </c>
      <c r="W186" s="5" t="s">
        <v>13</v>
      </c>
      <c r="X186" s="5" t="s">
        <v>13</v>
      </c>
      <c r="Z186" s="5" t="s">
        <v>13</v>
      </c>
      <c r="AA186" s="5" t="s">
        <v>13</v>
      </c>
      <c r="AB186" s="5" t="s">
        <v>13</v>
      </c>
      <c r="AC186" s="5" t="s">
        <v>13</v>
      </c>
    </row>
    <row r="187" spans="1:29" ht="15" customHeight="1" x14ac:dyDescent="0.25">
      <c r="A187" s="5" t="s">
        <v>998</v>
      </c>
      <c r="B187" s="2" t="s">
        <v>1013</v>
      </c>
      <c r="C187" s="5" t="s">
        <v>2402</v>
      </c>
      <c r="D187" s="5" t="s">
        <v>914</v>
      </c>
      <c r="E187" s="5" t="s">
        <v>974</v>
      </c>
      <c r="F187" s="5" t="s">
        <v>13</v>
      </c>
      <c r="G187" s="5" t="s">
        <v>13</v>
      </c>
      <c r="H187" s="5" t="s">
        <v>13</v>
      </c>
      <c r="I187" s="5" t="s">
        <v>13</v>
      </c>
      <c r="J187" s="5" t="s">
        <v>13</v>
      </c>
      <c r="K187" s="5" t="s">
        <v>13</v>
      </c>
      <c r="L187" s="5" t="s">
        <v>405</v>
      </c>
      <c r="M187" s="5" t="s">
        <v>13</v>
      </c>
      <c r="N187" s="5" t="s">
        <v>906</v>
      </c>
      <c r="O187" s="5" t="s">
        <v>89</v>
      </c>
      <c r="P187" s="5">
        <v>3102018635</v>
      </c>
      <c r="Q187" s="5" t="s">
        <v>996</v>
      </c>
      <c r="R187" s="5" t="s">
        <v>13</v>
      </c>
      <c r="S187" s="5" t="s">
        <v>13</v>
      </c>
      <c r="U187" s="5" t="s">
        <v>13</v>
      </c>
      <c r="V187" s="5" t="s">
        <v>997</v>
      </c>
      <c r="W187" s="5" t="s">
        <v>13</v>
      </c>
      <c r="X187" s="5" t="s">
        <v>13</v>
      </c>
      <c r="AA187" s="5" t="s">
        <v>13</v>
      </c>
    </row>
    <row r="188" spans="1:29" ht="15" customHeight="1" x14ac:dyDescent="0.25">
      <c r="A188" s="5">
        <v>2923</v>
      </c>
      <c r="B188" s="2" t="s">
        <v>1014</v>
      </c>
      <c r="C188" s="5" t="s">
        <v>2403</v>
      </c>
      <c r="D188" s="5" t="s">
        <v>999</v>
      </c>
      <c r="E188" s="5" t="s">
        <v>974</v>
      </c>
      <c r="F188" s="5" t="s">
        <v>13</v>
      </c>
      <c r="G188" s="5" t="s">
        <v>13</v>
      </c>
      <c r="H188" s="5" t="s">
        <v>13</v>
      </c>
      <c r="I188" s="5" t="s">
        <v>13</v>
      </c>
      <c r="J188" s="5" t="s">
        <v>13</v>
      </c>
      <c r="K188" s="5" t="s">
        <v>13</v>
      </c>
      <c r="M188" s="5" t="s">
        <v>2920</v>
      </c>
      <c r="N188" s="5" t="s">
        <v>999</v>
      </c>
      <c r="O188" s="5" t="s">
        <v>974</v>
      </c>
      <c r="P188" s="5" t="s">
        <v>1000</v>
      </c>
      <c r="S188" s="5" t="s">
        <v>13</v>
      </c>
      <c r="U188" s="5" t="s">
        <v>13</v>
      </c>
      <c r="V188" s="5" t="s">
        <v>1001</v>
      </c>
      <c r="W188" s="5" t="s">
        <v>13</v>
      </c>
      <c r="X188" s="5" t="s">
        <v>3559</v>
      </c>
      <c r="Z188" s="5" t="s">
        <v>13</v>
      </c>
    </row>
    <row r="189" spans="1:29" ht="15" customHeight="1" x14ac:dyDescent="0.25">
      <c r="A189" s="5">
        <v>2853</v>
      </c>
      <c r="B189" s="2" t="s">
        <v>1002</v>
      </c>
      <c r="C189" s="5" t="s">
        <v>2716</v>
      </c>
      <c r="D189" s="5" t="s">
        <v>914</v>
      </c>
      <c r="E189" s="5" t="s">
        <v>974</v>
      </c>
      <c r="G189" s="5" t="s">
        <v>13</v>
      </c>
      <c r="H189" s="5" t="s">
        <v>13</v>
      </c>
      <c r="I189" s="5" t="s">
        <v>13</v>
      </c>
      <c r="J189" s="5" t="s">
        <v>13</v>
      </c>
      <c r="M189" s="5" t="s">
        <v>2921</v>
      </c>
      <c r="N189" s="5" t="s">
        <v>914</v>
      </c>
      <c r="O189" s="5" t="s">
        <v>974</v>
      </c>
      <c r="P189" s="5">
        <v>3202230921</v>
      </c>
      <c r="U189" s="5" t="s">
        <v>13</v>
      </c>
      <c r="V189" s="5" t="s">
        <v>1003</v>
      </c>
      <c r="W189" s="5" t="s">
        <v>13</v>
      </c>
      <c r="X189" s="5" t="s">
        <v>13</v>
      </c>
      <c r="Z189" s="5" t="s">
        <v>13</v>
      </c>
      <c r="AA189" s="5" t="s">
        <v>13</v>
      </c>
      <c r="AC189" s="5" t="s">
        <v>13</v>
      </c>
    </row>
    <row r="190" spans="1:29" ht="15" customHeight="1" x14ac:dyDescent="0.25">
      <c r="A190" s="5" t="s">
        <v>1008</v>
      </c>
      <c r="B190" s="2" t="s">
        <v>1004</v>
      </c>
      <c r="C190" s="5" t="s">
        <v>2717</v>
      </c>
      <c r="D190" s="5" t="s">
        <v>914</v>
      </c>
      <c r="E190" s="5" t="s">
        <v>974</v>
      </c>
      <c r="G190" s="5" t="s">
        <v>13</v>
      </c>
      <c r="H190" s="5" t="s">
        <v>13</v>
      </c>
      <c r="I190" s="5" t="s">
        <v>13</v>
      </c>
      <c r="J190" s="5" t="s">
        <v>13</v>
      </c>
      <c r="K190" s="5" t="s">
        <v>13</v>
      </c>
      <c r="L190" s="5" t="s">
        <v>1005</v>
      </c>
      <c r="M190" s="5" t="s">
        <v>13</v>
      </c>
      <c r="P190" s="5" t="s">
        <v>1006</v>
      </c>
      <c r="Q190" s="5">
        <v>3108538598</v>
      </c>
      <c r="R190" s="5" t="s">
        <v>13</v>
      </c>
      <c r="U190" s="5" t="s">
        <v>13</v>
      </c>
      <c r="V190" s="5" t="s">
        <v>1007</v>
      </c>
      <c r="W190" s="5" t="s">
        <v>13</v>
      </c>
      <c r="X190" s="5" t="s">
        <v>13</v>
      </c>
      <c r="AA190" s="5" t="s">
        <v>13</v>
      </c>
    </row>
    <row r="191" spans="1:29" ht="15" customHeight="1" x14ac:dyDescent="0.25">
      <c r="A191" s="5">
        <v>2566</v>
      </c>
      <c r="B191" s="2" t="s">
        <v>1009</v>
      </c>
      <c r="C191" s="5" t="s">
        <v>2718</v>
      </c>
      <c r="D191" s="5" t="s">
        <v>975</v>
      </c>
      <c r="E191" s="5" t="s">
        <v>974</v>
      </c>
      <c r="G191" s="5" t="s">
        <v>13</v>
      </c>
      <c r="H191" s="5" t="s">
        <v>13</v>
      </c>
      <c r="I191" s="5" t="s">
        <v>13</v>
      </c>
      <c r="J191" s="5" t="s">
        <v>13</v>
      </c>
      <c r="K191" s="5" t="s">
        <v>13</v>
      </c>
      <c r="L191" s="5" t="s">
        <v>1010</v>
      </c>
      <c r="M191" s="5" t="s">
        <v>3001</v>
      </c>
      <c r="N191" s="5" t="s">
        <v>975</v>
      </c>
      <c r="O191" s="5" t="s">
        <v>974</v>
      </c>
      <c r="P191" s="5" t="s">
        <v>1011</v>
      </c>
      <c r="Q191" s="5" t="s">
        <v>13</v>
      </c>
      <c r="R191" s="5" t="s">
        <v>13</v>
      </c>
      <c r="U191" s="5" t="s">
        <v>13</v>
      </c>
      <c r="V191" s="5" t="s">
        <v>1012</v>
      </c>
      <c r="W191" s="5" t="s">
        <v>13</v>
      </c>
      <c r="X191" s="5" t="s">
        <v>13</v>
      </c>
      <c r="Z191" s="5" t="s">
        <v>13</v>
      </c>
      <c r="AA191" s="5" t="s">
        <v>13</v>
      </c>
    </row>
    <row r="192" spans="1:29" ht="15" customHeight="1" x14ac:dyDescent="0.25">
      <c r="A192" s="6">
        <v>2652</v>
      </c>
      <c r="B192" s="2" t="s">
        <v>1015</v>
      </c>
      <c r="C192" s="6" t="s">
        <v>2864</v>
      </c>
      <c r="D192" s="6" t="s">
        <v>1016</v>
      </c>
      <c r="E192" s="6" t="s">
        <v>436</v>
      </c>
      <c r="F192" s="6"/>
      <c r="G192" s="6"/>
      <c r="H192" s="6"/>
      <c r="I192" s="6"/>
      <c r="J192" s="6"/>
      <c r="K192" s="6"/>
      <c r="L192" s="6" t="s">
        <v>45</v>
      </c>
      <c r="M192" s="6" t="s">
        <v>3333</v>
      </c>
      <c r="N192" s="6" t="s">
        <v>1016</v>
      </c>
      <c r="O192" s="6" t="s">
        <v>436</v>
      </c>
      <c r="P192" s="6">
        <v>3118921525</v>
      </c>
      <c r="Q192" s="6"/>
      <c r="R192" s="6"/>
      <c r="S192" s="6"/>
      <c r="T192" s="6"/>
      <c r="U192" s="6"/>
      <c r="V192" s="6" t="s">
        <v>1017</v>
      </c>
      <c r="W192" s="6"/>
      <c r="X192" s="6"/>
      <c r="Y192" s="6"/>
      <c r="Z192" s="6"/>
      <c r="AA192" s="6"/>
      <c r="AB192" s="7"/>
    </row>
    <row r="193" spans="1:28" ht="15" customHeight="1" x14ac:dyDescent="0.25">
      <c r="A193" s="6">
        <v>1671</v>
      </c>
      <c r="B193" s="2" t="s">
        <v>1021</v>
      </c>
      <c r="C193" s="6" t="s">
        <v>2404</v>
      </c>
      <c r="D193" s="6" t="s">
        <v>1022</v>
      </c>
      <c r="E193" s="6" t="s">
        <v>436</v>
      </c>
      <c r="F193" s="6"/>
      <c r="G193" s="6"/>
      <c r="H193" s="6"/>
      <c r="I193" s="6"/>
      <c r="J193" s="6"/>
      <c r="K193" s="6"/>
      <c r="L193" s="6" t="s">
        <v>405</v>
      </c>
      <c r="M193" s="6" t="s">
        <v>3214</v>
      </c>
      <c r="N193" s="6" t="s">
        <v>1023</v>
      </c>
      <c r="O193" s="6" t="s">
        <v>1024</v>
      </c>
      <c r="P193" s="6">
        <v>6849708</v>
      </c>
      <c r="Q193" s="6">
        <v>3183061626</v>
      </c>
      <c r="R193" s="6"/>
      <c r="S193" s="6"/>
      <c r="T193" s="6"/>
      <c r="U193" s="6"/>
      <c r="V193" s="6" t="s">
        <v>1025</v>
      </c>
      <c r="W193" s="6"/>
      <c r="X193" s="6"/>
      <c r="Y193" s="6"/>
      <c r="Z193" s="6"/>
      <c r="AA193" s="6"/>
      <c r="AB193" s="7"/>
    </row>
    <row r="194" spans="1:28" ht="15" customHeight="1" x14ac:dyDescent="0.25">
      <c r="A194" s="6">
        <v>2494</v>
      </c>
      <c r="B194" s="2" t="s">
        <v>1026</v>
      </c>
      <c r="C194" s="6" t="s">
        <v>2405</v>
      </c>
      <c r="D194" s="6" t="s">
        <v>517</v>
      </c>
      <c r="E194" s="6" t="s">
        <v>436</v>
      </c>
      <c r="F194" s="6"/>
      <c r="G194" s="6"/>
      <c r="H194" s="6"/>
      <c r="I194" s="6"/>
      <c r="J194" s="6"/>
      <c r="K194" s="6"/>
      <c r="L194" s="6" t="s">
        <v>45</v>
      </c>
      <c r="M194" s="6" t="s">
        <v>3374</v>
      </c>
      <c r="N194" s="6" t="s">
        <v>517</v>
      </c>
      <c r="O194" s="6" t="s">
        <v>436</v>
      </c>
      <c r="P194" s="6">
        <v>3214083689</v>
      </c>
      <c r="Q194" s="6"/>
      <c r="R194" s="6"/>
      <c r="S194" s="6"/>
      <c r="T194" s="6"/>
      <c r="U194" s="6"/>
      <c r="V194" s="6" t="s">
        <v>1027</v>
      </c>
      <c r="W194" s="6"/>
      <c r="X194" s="6"/>
      <c r="Y194" s="6"/>
      <c r="Z194" s="6"/>
      <c r="AA194" s="6"/>
      <c r="AB194" s="7"/>
    </row>
    <row r="195" spans="1:28" ht="15" customHeight="1" x14ac:dyDescent="0.25">
      <c r="A195" s="6">
        <v>2312</v>
      </c>
      <c r="B195" s="2" t="s">
        <v>1028</v>
      </c>
      <c r="C195" s="6" t="s">
        <v>2406</v>
      </c>
      <c r="D195" s="6"/>
      <c r="E195" s="6" t="s">
        <v>436</v>
      </c>
      <c r="F195" s="6"/>
      <c r="G195" s="6"/>
      <c r="H195" s="6"/>
      <c r="I195" s="6"/>
      <c r="J195" s="6"/>
      <c r="K195" s="6"/>
      <c r="L195" s="6" t="s">
        <v>38</v>
      </c>
      <c r="M195" s="6" t="s">
        <v>3002</v>
      </c>
      <c r="N195" s="6" t="s">
        <v>906</v>
      </c>
      <c r="O195" s="6" t="s">
        <v>89</v>
      </c>
      <c r="P195" s="6">
        <v>3138851464</v>
      </c>
      <c r="Q195" s="6">
        <v>2573713</v>
      </c>
      <c r="R195" s="6">
        <v>2573708</v>
      </c>
      <c r="S195" s="6"/>
      <c r="T195" s="6"/>
      <c r="U195" s="6"/>
      <c r="V195" s="6" t="s">
        <v>1029</v>
      </c>
      <c r="W195" s="6"/>
      <c r="X195" s="6"/>
      <c r="Y195" s="6"/>
      <c r="Z195" s="6"/>
      <c r="AA195" s="6"/>
      <c r="AB195" s="7"/>
    </row>
    <row r="196" spans="1:28" ht="15" customHeight="1" x14ac:dyDescent="0.25">
      <c r="A196" s="6">
        <v>2401</v>
      </c>
      <c r="B196" s="2" t="s">
        <v>1030</v>
      </c>
      <c r="C196" s="6" t="s">
        <v>2407</v>
      </c>
      <c r="D196" s="6" t="s">
        <v>517</v>
      </c>
      <c r="E196" s="6" t="s">
        <v>436</v>
      </c>
      <c r="F196" s="6"/>
      <c r="G196" s="6"/>
      <c r="H196" s="6"/>
      <c r="I196" s="6"/>
      <c r="J196" s="6"/>
      <c r="K196" s="6"/>
      <c r="L196" s="6" t="s">
        <v>38</v>
      </c>
      <c r="M196" s="6" t="s">
        <v>3375</v>
      </c>
      <c r="N196" s="6" t="s">
        <v>359</v>
      </c>
      <c r="O196" s="6" t="s">
        <v>12</v>
      </c>
      <c r="P196" s="6">
        <v>4184306</v>
      </c>
      <c r="Q196" s="6">
        <v>3136555651</v>
      </c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7"/>
    </row>
    <row r="197" spans="1:28" ht="15" customHeight="1" x14ac:dyDescent="0.25">
      <c r="A197" s="6">
        <v>1723</v>
      </c>
      <c r="B197" s="2" t="s">
        <v>1031</v>
      </c>
      <c r="C197" s="6" t="s">
        <v>2408</v>
      </c>
      <c r="D197" s="6" t="s">
        <v>1032</v>
      </c>
      <c r="E197" s="6" t="s">
        <v>436</v>
      </c>
      <c r="F197" s="6"/>
      <c r="G197" s="6"/>
      <c r="H197" s="6"/>
      <c r="I197" s="6"/>
      <c r="J197" s="6"/>
      <c r="K197" s="6"/>
      <c r="L197" s="6" t="s">
        <v>405</v>
      </c>
      <c r="M197" s="6" t="s">
        <v>3215</v>
      </c>
      <c r="N197" s="6" t="s">
        <v>1023</v>
      </c>
      <c r="O197" s="6" t="s">
        <v>1024</v>
      </c>
      <c r="P197" s="6">
        <v>6827979</v>
      </c>
      <c r="Q197" s="6"/>
      <c r="R197" s="6"/>
      <c r="S197" s="6"/>
      <c r="T197" s="6"/>
      <c r="U197" s="6"/>
      <c r="V197" s="6" t="s">
        <v>1033</v>
      </c>
      <c r="W197" s="6"/>
      <c r="X197" s="6"/>
      <c r="Y197" s="6"/>
      <c r="Z197" s="6"/>
      <c r="AA197" s="6"/>
      <c r="AB197" s="7"/>
    </row>
    <row r="198" spans="1:28" ht="15" customHeight="1" x14ac:dyDescent="0.25">
      <c r="A198" s="6">
        <v>2941</v>
      </c>
      <c r="B198" s="2" t="s">
        <v>1034</v>
      </c>
      <c r="C198" s="6" t="s">
        <v>2409</v>
      </c>
      <c r="D198" s="6" t="s">
        <v>1035</v>
      </c>
      <c r="E198" s="6" t="s">
        <v>436</v>
      </c>
      <c r="F198" s="6"/>
      <c r="G198" s="6"/>
      <c r="H198" s="6"/>
      <c r="I198" s="6"/>
      <c r="J198" s="6"/>
      <c r="K198" s="6"/>
      <c r="L198" s="6" t="s">
        <v>1036</v>
      </c>
      <c r="M198" s="6" t="s">
        <v>2922</v>
      </c>
      <c r="N198" s="6" t="s">
        <v>906</v>
      </c>
      <c r="O198" s="6" t="s">
        <v>89</v>
      </c>
      <c r="P198" s="6">
        <v>3175180361</v>
      </c>
      <c r="Q198" s="6">
        <v>3102912108</v>
      </c>
      <c r="R198" s="6"/>
      <c r="S198" s="6"/>
      <c r="T198" s="6"/>
      <c r="U198" s="6"/>
      <c r="V198" s="6" t="s">
        <v>1037</v>
      </c>
      <c r="W198" s="6"/>
      <c r="X198" s="6"/>
      <c r="Y198" s="6"/>
      <c r="Z198" s="6"/>
      <c r="AA198" s="6"/>
      <c r="AB198" s="7"/>
    </row>
    <row r="199" spans="1:28" ht="15" customHeight="1" x14ac:dyDescent="0.25">
      <c r="A199" s="6">
        <v>2409</v>
      </c>
      <c r="B199" s="2" t="s">
        <v>1038</v>
      </c>
      <c r="C199" s="6" t="s">
        <v>2410</v>
      </c>
      <c r="D199" s="6" t="s">
        <v>1016</v>
      </c>
      <c r="E199" s="6" t="s">
        <v>436</v>
      </c>
      <c r="F199" s="6"/>
      <c r="G199" s="6"/>
      <c r="H199" s="6"/>
      <c r="I199" s="6"/>
      <c r="J199" s="6"/>
      <c r="K199" s="6"/>
      <c r="L199" s="6" t="s">
        <v>38</v>
      </c>
      <c r="M199" s="6" t="s">
        <v>3316</v>
      </c>
      <c r="N199" s="6" t="s">
        <v>517</v>
      </c>
      <c r="O199" s="6" t="s">
        <v>436</v>
      </c>
      <c r="P199" s="6">
        <v>3229092387</v>
      </c>
      <c r="Q199" s="6"/>
      <c r="R199" s="6"/>
      <c r="S199" s="6"/>
      <c r="T199" s="6"/>
      <c r="U199" s="6"/>
      <c r="V199" s="6" t="s">
        <v>1039</v>
      </c>
      <c r="W199" s="6"/>
      <c r="X199" s="6"/>
      <c r="Y199" s="6"/>
      <c r="Z199" s="6"/>
      <c r="AA199" s="6"/>
      <c r="AB199" s="7"/>
    </row>
    <row r="200" spans="1:28" ht="15" customHeight="1" x14ac:dyDescent="0.25">
      <c r="A200" s="6">
        <v>2593</v>
      </c>
      <c r="B200" s="2" t="s">
        <v>1040</v>
      </c>
      <c r="C200" s="6" t="s">
        <v>2720</v>
      </c>
      <c r="D200" s="6" t="s">
        <v>1041</v>
      </c>
      <c r="E200" s="6" t="s">
        <v>436</v>
      </c>
      <c r="F200" s="6"/>
      <c r="G200" s="6"/>
      <c r="H200" s="6"/>
      <c r="I200" s="6"/>
      <c r="J200" s="6"/>
      <c r="K200" s="6"/>
      <c r="L200" s="6" t="s">
        <v>1042</v>
      </c>
      <c r="M200" s="6" t="s">
        <v>13</v>
      </c>
      <c r="N200" s="6"/>
      <c r="O200" s="6"/>
      <c r="P200" s="6">
        <v>3102346271</v>
      </c>
      <c r="Q200" s="6"/>
      <c r="R200" s="6"/>
      <c r="S200" s="6"/>
      <c r="T200" s="6"/>
      <c r="U200" s="6"/>
      <c r="V200" s="6" t="s">
        <v>1043</v>
      </c>
      <c r="W200" s="6"/>
      <c r="X200" s="6"/>
      <c r="Y200" s="6"/>
      <c r="Z200" s="6"/>
      <c r="AA200" s="6"/>
      <c r="AB200" s="7"/>
    </row>
    <row r="201" spans="1:28" ht="15" customHeight="1" x14ac:dyDescent="0.25">
      <c r="A201" s="6">
        <v>1735</v>
      </c>
      <c r="B201" s="2" t="s">
        <v>1044</v>
      </c>
      <c r="C201" s="6" t="s">
        <v>2411</v>
      </c>
      <c r="D201" s="6" t="s">
        <v>517</v>
      </c>
      <c r="E201" s="6" t="s">
        <v>436</v>
      </c>
      <c r="F201" s="6"/>
      <c r="G201" s="6"/>
      <c r="H201" s="6"/>
      <c r="I201" s="6"/>
      <c r="J201" s="6"/>
      <c r="K201" s="6"/>
      <c r="L201" s="6" t="s">
        <v>479</v>
      </c>
      <c r="M201" s="6" t="s">
        <v>3216</v>
      </c>
      <c r="N201" s="6" t="s">
        <v>517</v>
      </c>
      <c r="O201" s="6" t="s">
        <v>436</v>
      </c>
      <c r="P201" s="6">
        <v>3106965106</v>
      </c>
      <c r="Q201" s="6"/>
      <c r="R201" s="6"/>
      <c r="S201" s="6"/>
      <c r="T201" s="6"/>
      <c r="U201" s="6"/>
      <c r="V201" s="6" t="s">
        <v>1045</v>
      </c>
      <c r="W201" s="6"/>
      <c r="X201" s="6"/>
      <c r="Y201" s="6"/>
      <c r="Z201" s="6"/>
      <c r="AA201" s="6"/>
      <c r="AB201" s="7"/>
    </row>
    <row r="202" spans="1:28" ht="15" customHeight="1" x14ac:dyDescent="0.25">
      <c r="A202" s="6">
        <v>1984</v>
      </c>
      <c r="B202" s="2" t="s">
        <v>1046</v>
      </c>
      <c r="C202" s="6" t="s">
        <v>2412</v>
      </c>
      <c r="D202" s="6" t="s">
        <v>1047</v>
      </c>
      <c r="E202" s="6" t="s">
        <v>436</v>
      </c>
      <c r="F202" s="6"/>
      <c r="G202" s="6"/>
      <c r="H202" s="6"/>
      <c r="I202" s="6"/>
      <c r="J202" s="6"/>
      <c r="K202" s="6"/>
      <c r="L202" s="6" t="s">
        <v>405</v>
      </c>
      <c r="M202" s="6" t="s">
        <v>3217</v>
      </c>
      <c r="N202" s="6" t="s">
        <v>517</v>
      </c>
      <c r="O202" s="6" t="s">
        <v>436</v>
      </c>
      <c r="P202" s="6">
        <v>3208315103</v>
      </c>
      <c r="Q202" s="6"/>
      <c r="R202" s="6"/>
      <c r="S202" s="6"/>
      <c r="T202" s="6"/>
      <c r="U202" s="6"/>
      <c r="V202" s="6" t="s">
        <v>1048</v>
      </c>
      <c r="W202" s="6"/>
      <c r="X202" s="6"/>
      <c r="Y202" s="6"/>
      <c r="Z202" s="6"/>
      <c r="AA202" s="6"/>
      <c r="AB202" s="7"/>
    </row>
    <row r="203" spans="1:28" ht="15" customHeight="1" x14ac:dyDescent="0.25">
      <c r="A203" s="6">
        <v>1858</v>
      </c>
      <c r="B203" s="2" t="s">
        <v>1049</v>
      </c>
      <c r="C203" s="6" t="s">
        <v>2413</v>
      </c>
      <c r="D203" s="6" t="s">
        <v>517</v>
      </c>
      <c r="E203" s="6" t="s">
        <v>436</v>
      </c>
      <c r="F203" s="6"/>
      <c r="G203" s="6"/>
      <c r="H203" s="6"/>
      <c r="I203" s="6"/>
      <c r="J203" s="6"/>
      <c r="K203" s="6"/>
      <c r="L203" s="6" t="s">
        <v>405</v>
      </c>
      <c r="M203" s="6" t="s">
        <v>1064</v>
      </c>
      <c r="N203" s="6" t="s">
        <v>1050</v>
      </c>
      <c r="O203" s="6" t="s">
        <v>89</v>
      </c>
      <c r="P203" s="6">
        <v>8767395</v>
      </c>
      <c r="Q203" s="6">
        <v>3106883525</v>
      </c>
      <c r="R203" s="6"/>
      <c r="S203" s="6"/>
      <c r="T203" s="6"/>
      <c r="U203" s="6"/>
      <c r="V203" s="6" t="s">
        <v>1051</v>
      </c>
      <c r="W203" s="6"/>
      <c r="X203" s="6"/>
      <c r="Y203" s="6"/>
      <c r="Z203" s="6"/>
      <c r="AA203" s="6"/>
      <c r="AB203" s="7"/>
    </row>
    <row r="204" spans="1:28" ht="15" customHeight="1" x14ac:dyDescent="0.25">
      <c r="A204" s="6">
        <v>2543</v>
      </c>
      <c r="B204" s="2" t="s">
        <v>1052</v>
      </c>
      <c r="C204" s="6" t="s">
        <v>2721</v>
      </c>
      <c r="D204" s="6" t="s">
        <v>1041</v>
      </c>
      <c r="E204" s="6" t="s">
        <v>436</v>
      </c>
      <c r="F204" s="6"/>
      <c r="G204" s="6"/>
      <c r="H204" s="6"/>
      <c r="I204" s="6"/>
      <c r="J204" s="6"/>
      <c r="K204" s="6"/>
      <c r="L204" s="6" t="s">
        <v>1053</v>
      </c>
      <c r="M204" s="6" t="s">
        <v>3376</v>
      </c>
      <c r="N204" s="6" t="s">
        <v>906</v>
      </c>
      <c r="O204" s="6" t="s">
        <v>89</v>
      </c>
      <c r="P204" s="6">
        <v>3134183071</v>
      </c>
      <c r="Q204" s="6"/>
      <c r="R204" s="6"/>
      <c r="S204" s="6"/>
      <c r="T204" s="6"/>
      <c r="U204" s="6"/>
      <c r="V204" s="6" t="s">
        <v>1054</v>
      </c>
      <c r="W204" s="6"/>
      <c r="X204" s="6"/>
      <c r="Y204" s="6"/>
      <c r="Z204" s="6"/>
      <c r="AA204" s="6"/>
      <c r="AB204" s="7"/>
    </row>
    <row r="205" spans="1:28" ht="15" customHeight="1" x14ac:dyDescent="0.25">
      <c r="A205" s="5" t="s">
        <v>3098</v>
      </c>
      <c r="B205" s="2" t="s">
        <v>3093</v>
      </c>
      <c r="C205" s="5" t="s">
        <v>3095</v>
      </c>
      <c r="D205" s="5" t="s">
        <v>517</v>
      </c>
      <c r="E205" s="5" t="s">
        <v>436</v>
      </c>
      <c r="M205" s="5" t="s">
        <v>3096</v>
      </c>
      <c r="N205" s="5" t="s">
        <v>517</v>
      </c>
      <c r="O205" s="5" t="s">
        <v>436</v>
      </c>
      <c r="P205" s="5">
        <v>3108152507</v>
      </c>
      <c r="Q205" s="5">
        <v>3212772475</v>
      </c>
      <c r="V205" s="9" t="s">
        <v>3097</v>
      </c>
    </row>
    <row r="206" spans="1:28" ht="15" customHeight="1" x14ac:dyDescent="0.25">
      <c r="A206" s="6">
        <v>1493</v>
      </c>
      <c r="B206" s="2" t="s">
        <v>1055</v>
      </c>
      <c r="C206" s="6" t="s">
        <v>2414</v>
      </c>
      <c r="D206" s="6" t="s">
        <v>1056</v>
      </c>
      <c r="E206" s="6" t="s">
        <v>436</v>
      </c>
      <c r="F206" s="6"/>
      <c r="G206" s="6"/>
      <c r="H206" s="6"/>
      <c r="I206" s="6"/>
      <c r="J206" s="6"/>
      <c r="K206" s="6"/>
      <c r="L206" s="6" t="s">
        <v>405</v>
      </c>
      <c r="M206" s="6" t="s">
        <v>3218</v>
      </c>
      <c r="N206" s="6" t="s">
        <v>517</v>
      </c>
      <c r="O206" s="6" t="s">
        <v>436</v>
      </c>
      <c r="P206" s="6">
        <v>6357915</v>
      </c>
      <c r="Q206" s="6">
        <v>3212034836</v>
      </c>
      <c r="R206" s="6"/>
      <c r="S206" s="6"/>
      <c r="T206" s="6"/>
      <c r="U206" s="6"/>
      <c r="V206" s="6" t="s">
        <v>1065</v>
      </c>
      <c r="W206" s="6"/>
      <c r="X206" s="6"/>
      <c r="Y206" s="6"/>
      <c r="Z206" s="6"/>
      <c r="AA206" s="6"/>
      <c r="AB206" s="7"/>
    </row>
    <row r="207" spans="1:28" ht="15" customHeight="1" x14ac:dyDescent="0.25">
      <c r="A207" s="6">
        <v>2420</v>
      </c>
      <c r="B207" s="2" t="s">
        <v>1057</v>
      </c>
      <c r="C207" s="6" t="s">
        <v>2415</v>
      </c>
      <c r="D207" s="6" t="s">
        <v>517</v>
      </c>
      <c r="E207" s="6" t="s">
        <v>436</v>
      </c>
      <c r="F207" s="6"/>
      <c r="G207" s="6"/>
      <c r="H207" s="6"/>
      <c r="I207" s="6"/>
      <c r="J207" s="6"/>
      <c r="K207" s="6"/>
      <c r="L207" s="6" t="s">
        <v>1058</v>
      </c>
      <c r="M207" s="6" t="s">
        <v>3498</v>
      </c>
      <c r="N207" s="6" t="s">
        <v>906</v>
      </c>
      <c r="O207" s="6" t="s">
        <v>89</v>
      </c>
      <c r="P207" s="6">
        <v>3174324320</v>
      </c>
      <c r="Q207" s="6">
        <v>3212158932</v>
      </c>
      <c r="R207" s="6"/>
      <c r="S207" s="6"/>
      <c r="T207" s="6"/>
      <c r="U207" s="6"/>
      <c r="V207" s="6" t="s">
        <v>1059</v>
      </c>
      <c r="W207" s="6"/>
      <c r="X207" s="6"/>
      <c r="Y207" s="6"/>
      <c r="Z207" s="6"/>
      <c r="AA207" s="6"/>
      <c r="AB207" s="7"/>
    </row>
    <row r="208" spans="1:28" ht="15" customHeight="1" x14ac:dyDescent="0.25">
      <c r="A208" s="6">
        <v>2740</v>
      </c>
      <c r="B208" s="2" t="s">
        <v>1060</v>
      </c>
      <c r="C208" s="6" t="s">
        <v>2722</v>
      </c>
      <c r="D208" s="6" t="s">
        <v>517</v>
      </c>
      <c r="E208" s="6" t="s">
        <v>436</v>
      </c>
      <c r="F208" s="6"/>
      <c r="G208" s="6"/>
      <c r="H208" s="6"/>
      <c r="I208" s="6"/>
      <c r="J208" s="6"/>
      <c r="K208" s="6"/>
      <c r="L208" s="6" t="s">
        <v>1058</v>
      </c>
      <c r="M208" s="6" t="s">
        <v>3334</v>
      </c>
      <c r="N208" s="6" t="s">
        <v>517</v>
      </c>
      <c r="O208" s="6" t="s">
        <v>436</v>
      </c>
      <c r="P208" s="6">
        <v>3212427124</v>
      </c>
      <c r="Q208" s="6">
        <v>3105593464</v>
      </c>
      <c r="R208" s="6"/>
      <c r="S208" s="6"/>
      <c r="T208" s="6"/>
      <c r="U208" s="6"/>
      <c r="V208" s="6" t="s">
        <v>1061</v>
      </c>
      <c r="W208" s="6"/>
      <c r="X208" s="6"/>
      <c r="Y208" s="6"/>
      <c r="Z208" s="6"/>
      <c r="AA208" s="6"/>
      <c r="AB208" s="7"/>
    </row>
    <row r="209" spans="1:29" ht="15" customHeight="1" x14ac:dyDescent="0.25">
      <c r="A209" s="6">
        <v>2938</v>
      </c>
      <c r="B209" s="2" t="s">
        <v>1062</v>
      </c>
      <c r="C209" s="6" t="s">
        <v>2723</v>
      </c>
      <c r="D209" s="6" t="s">
        <v>1035</v>
      </c>
      <c r="E209" s="6" t="s">
        <v>436</v>
      </c>
      <c r="F209" s="6"/>
      <c r="G209" s="6"/>
      <c r="H209" s="6"/>
      <c r="I209" s="6"/>
      <c r="J209" s="6"/>
      <c r="K209" s="6"/>
      <c r="L209" s="6"/>
      <c r="M209" s="6" t="s">
        <v>3480</v>
      </c>
      <c r="N209" s="6"/>
      <c r="O209" s="6"/>
      <c r="P209" s="6">
        <v>3165359121</v>
      </c>
      <c r="Q209" s="6"/>
      <c r="R209" s="6"/>
      <c r="S209" s="6"/>
      <c r="T209" s="6"/>
      <c r="U209" s="6"/>
      <c r="V209" s="6" t="s">
        <v>1063</v>
      </c>
      <c r="W209" s="6"/>
      <c r="X209" s="6"/>
      <c r="Y209" s="6"/>
      <c r="Z209" s="6"/>
      <c r="AA209" s="6"/>
    </row>
    <row r="210" spans="1:29" ht="15" customHeight="1" x14ac:dyDescent="0.25">
      <c r="A210" s="7">
        <v>2308</v>
      </c>
      <c r="B210" s="2" t="s">
        <v>1066</v>
      </c>
      <c r="C210" s="7" t="s">
        <v>1067</v>
      </c>
      <c r="D210" s="7"/>
      <c r="E210" s="7" t="s">
        <v>436</v>
      </c>
      <c r="F210" s="7"/>
      <c r="G210" s="7"/>
      <c r="H210" s="7"/>
      <c r="I210" s="7"/>
      <c r="J210" s="7"/>
      <c r="K210" s="7"/>
      <c r="L210" s="7" t="s">
        <v>581</v>
      </c>
      <c r="M210" s="7" t="s">
        <v>2966</v>
      </c>
      <c r="N210" s="7" t="s">
        <v>906</v>
      </c>
      <c r="O210" s="7" t="s">
        <v>89</v>
      </c>
      <c r="P210" s="7">
        <v>3167428534</v>
      </c>
      <c r="Q210" s="7"/>
      <c r="R210" s="7"/>
      <c r="S210" s="7"/>
      <c r="T210" s="7"/>
      <c r="U210" s="7"/>
      <c r="V210" s="7" t="s">
        <v>1068</v>
      </c>
      <c r="W210" s="7"/>
      <c r="X210" s="7"/>
      <c r="Y210" s="7"/>
      <c r="Z210" s="7"/>
      <c r="AA210" s="7"/>
      <c r="AB210" s="7"/>
      <c r="AC210" s="7"/>
    </row>
    <row r="211" spans="1:29" ht="15" customHeight="1" x14ac:dyDescent="0.25">
      <c r="A211" s="7">
        <v>2610</v>
      </c>
      <c r="B211" s="2" t="s">
        <v>1069</v>
      </c>
      <c r="C211" s="7" t="s">
        <v>2724</v>
      </c>
      <c r="D211" s="7" t="s">
        <v>1070</v>
      </c>
      <c r="E211" s="7" t="s">
        <v>436</v>
      </c>
      <c r="F211" s="7"/>
      <c r="G211" s="7"/>
      <c r="H211" s="7"/>
      <c r="I211" s="7"/>
      <c r="J211" s="7"/>
      <c r="K211" s="7"/>
      <c r="L211" s="7" t="s">
        <v>38</v>
      </c>
      <c r="M211" s="7" t="s">
        <v>2923</v>
      </c>
      <c r="N211" s="7" t="s">
        <v>1070</v>
      </c>
      <c r="O211" s="7" t="s">
        <v>436</v>
      </c>
      <c r="P211" s="7">
        <v>3105599780</v>
      </c>
      <c r="Q211" s="7">
        <v>3114772573</v>
      </c>
      <c r="S211" s="7"/>
      <c r="T211" s="7"/>
      <c r="U211" s="7"/>
      <c r="V211" s="7" t="s">
        <v>1071</v>
      </c>
      <c r="W211" s="7"/>
      <c r="X211" s="7"/>
      <c r="Y211" s="7"/>
      <c r="Z211" s="7"/>
      <c r="AA211" s="7"/>
      <c r="AB211" s="7"/>
      <c r="AC211" s="7"/>
    </row>
    <row r="212" spans="1:29" ht="15" customHeight="1" x14ac:dyDescent="0.25">
      <c r="A212" s="7">
        <v>2634</v>
      </c>
      <c r="B212" s="2" t="s">
        <v>1072</v>
      </c>
      <c r="C212" s="7" t="s">
        <v>2725</v>
      </c>
      <c r="D212" s="7" t="s">
        <v>1073</v>
      </c>
      <c r="E212" s="7" t="s">
        <v>436</v>
      </c>
      <c r="F212" s="7"/>
      <c r="G212" s="7"/>
      <c r="H212" s="7"/>
      <c r="I212" s="7"/>
      <c r="J212" s="7"/>
      <c r="K212" s="7"/>
      <c r="L212" s="7" t="s">
        <v>1058</v>
      </c>
      <c r="M212" s="7" t="s">
        <v>2924</v>
      </c>
      <c r="N212" s="7" t="s">
        <v>1073</v>
      </c>
      <c r="O212" s="7" t="s">
        <v>436</v>
      </c>
      <c r="P212" s="7">
        <v>3144427215</v>
      </c>
      <c r="Q212" s="7"/>
      <c r="R212" s="7"/>
      <c r="S212" s="7"/>
      <c r="T212" s="7"/>
      <c r="U212" s="7"/>
      <c r="V212" s="7" t="s">
        <v>1074</v>
      </c>
      <c r="W212" s="7"/>
      <c r="X212" s="7"/>
      <c r="Y212" s="7"/>
      <c r="Z212" s="7"/>
      <c r="AA212" s="7"/>
      <c r="AB212" s="7"/>
      <c r="AC212" s="7"/>
    </row>
    <row r="213" spans="1:29" ht="15" customHeight="1" x14ac:dyDescent="0.25">
      <c r="A213" s="7">
        <v>1525</v>
      </c>
      <c r="B213" s="2" t="s">
        <v>1075</v>
      </c>
      <c r="C213" s="7" t="s">
        <v>2416</v>
      </c>
      <c r="D213" s="7" t="s">
        <v>1076</v>
      </c>
      <c r="E213" s="7" t="s">
        <v>436</v>
      </c>
      <c r="F213" s="7"/>
      <c r="G213" s="7"/>
      <c r="H213" s="7"/>
      <c r="I213" s="7"/>
      <c r="J213" s="7"/>
      <c r="K213" s="7"/>
      <c r="L213" s="7" t="s">
        <v>405</v>
      </c>
      <c r="M213" s="7" t="s">
        <v>1095</v>
      </c>
      <c r="N213" s="7" t="s">
        <v>1023</v>
      </c>
      <c r="O213" s="7" t="s">
        <v>1024</v>
      </c>
      <c r="P213" s="7">
        <v>6829700</v>
      </c>
      <c r="Q213" s="7">
        <v>3203400127</v>
      </c>
      <c r="R213" s="7"/>
      <c r="S213" s="7"/>
      <c r="T213" s="7"/>
      <c r="U213" s="7"/>
      <c r="V213" s="7" t="s">
        <v>1077</v>
      </c>
      <c r="W213" s="7"/>
      <c r="X213" s="7"/>
      <c r="Y213" s="7"/>
      <c r="Z213" s="7"/>
      <c r="AA213" s="7"/>
      <c r="AB213" s="7"/>
      <c r="AC213" s="7"/>
    </row>
    <row r="214" spans="1:29" ht="15" customHeight="1" x14ac:dyDescent="0.25">
      <c r="A214" s="7">
        <v>2415</v>
      </c>
      <c r="B214" s="2" t="s">
        <v>1078</v>
      </c>
      <c r="C214" s="7" t="s">
        <v>2726</v>
      </c>
      <c r="D214" s="7" t="s">
        <v>1041</v>
      </c>
      <c r="E214" s="7" t="s">
        <v>436</v>
      </c>
      <c r="F214" s="7"/>
      <c r="G214" s="7"/>
      <c r="H214" s="7"/>
      <c r="I214" s="7"/>
      <c r="J214" s="7"/>
      <c r="K214" s="7"/>
      <c r="L214" s="7" t="s">
        <v>38</v>
      </c>
      <c r="M214" s="7" t="s">
        <v>2898</v>
      </c>
      <c r="N214" s="7"/>
      <c r="O214" s="7"/>
      <c r="P214" s="7">
        <v>3183757155</v>
      </c>
      <c r="Q214" s="7"/>
      <c r="R214" s="7"/>
      <c r="S214" s="7"/>
      <c r="T214" s="7"/>
      <c r="U214" s="7"/>
      <c r="V214" s="7" t="s">
        <v>1079</v>
      </c>
      <c r="W214" s="7"/>
      <c r="X214" s="7"/>
      <c r="Y214" s="7"/>
      <c r="Z214" s="7"/>
      <c r="AA214" s="7"/>
      <c r="AB214" s="7"/>
      <c r="AC214" s="7"/>
    </row>
    <row r="215" spans="1:29" ht="15" customHeight="1" x14ac:dyDescent="0.25">
      <c r="A215" s="7">
        <v>2779</v>
      </c>
      <c r="B215" s="2" t="s">
        <v>1080</v>
      </c>
      <c r="C215" s="7" t="s">
        <v>2727</v>
      </c>
      <c r="D215" s="7" t="s">
        <v>1081</v>
      </c>
      <c r="E215" s="7" t="s">
        <v>436</v>
      </c>
      <c r="F215" s="7"/>
      <c r="G215" s="7"/>
      <c r="H215" s="7"/>
      <c r="I215" s="7"/>
      <c r="J215" s="7"/>
      <c r="K215" s="7"/>
      <c r="L215" s="7" t="s">
        <v>1082</v>
      </c>
      <c r="M215" s="7" t="s">
        <v>2925</v>
      </c>
      <c r="N215" s="7" t="s">
        <v>1081</v>
      </c>
      <c r="O215" s="7" t="s">
        <v>436</v>
      </c>
      <c r="P215" s="7"/>
      <c r="Q215" s="7"/>
      <c r="R215" s="7"/>
      <c r="S215" s="7"/>
      <c r="T215" s="7"/>
      <c r="U215" s="7"/>
      <c r="V215" s="7" t="s">
        <v>1083</v>
      </c>
      <c r="W215" s="7"/>
      <c r="X215" s="7"/>
      <c r="Y215" s="7"/>
      <c r="Z215" s="7"/>
      <c r="AA215" s="7"/>
      <c r="AB215" s="7"/>
      <c r="AC215" s="7"/>
    </row>
    <row r="216" spans="1:29" ht="15" customHeight="1" x14ac:dyDescent="0.25">
      <c r="A216" s="7">
        <v>2611</v>
      </c>
      <c r="B216" s="2" t="s">
        <v>1084</v>
      </c>
      <c r="C216" s="7" t="s">
        <v>2728</v>
      </c>
      <c r="D216" s="7" t="s">
        <v>1016</v>
      </c>
      <c r="E216" s="7" t="s">
        <v>436</v>
      </c>
      <c r="F216" s="7"/>
      <c r="G216" s="7"/>
      <c r="H216" s="7"/>
      <c r="I216" s="7"/>
      <c r="J216" s="7"/>
      <c r="K216" s="7"/>
      <c r="L216" s="7" t="s">
        <v>38</v>
      </c>
      <c r="M216" s="7" t="s">
        <v>3219</v>
      </c>
      <c r="N216" s="7" t="s">
        <v>1016</v>
      </c>
      <c r="O216" s="7" t="s">
        <v>436</v>
      </c>
      <c r="P216" s="7">
        <v>3104724332</v>
      </c>
      <c r="Q216" s="7"/>
      <c r="R216" s="7"/>
      <c r="S216" s="7"/>
      <c r="T216" s="7"/>
      <c r="U216" s="7"/>
      <c r="V216" s="7" t="s">
        <v>1085</v>
      </c>
      <c r="W216" s="7"/>
      <c r="X216" s="7"/>
      <c r="Y216" s="7"/>
      <c r="Z216" s="7"/>
      <c r="AA216" s="7"/>
      <c r="AB216" s="7"/>
      <c r="AC216" s="7"/>
    </row>
    <row r="217" spans="1:29" ht="15" customHeight="1" x14ac:dyDescent="0.25">
      <c r="A217" s="7" t="s">
        <v>3149</v>
      </c>
      <c r="B217" s="2" t="s">
        <v>1086</v>
      </c>
      <c r="C217" s="7" t="s">
        <v>2417</v>
      </c>
      <c r="D217" s="7" t="s">
        <v>1076</v>
      </c>
      <c r="E217" s="7" t="s">
        <v>436</v>
      </c>
      <c r="F217" s="7"/>
      <c r="G217" s="7"/>
      <c r="H217" s="7"/>
      <c r="I217" s="7"/>
      <c r="J217" s="7"/>
      <c r="K217" s="7"/>
      <c r="L217" s="7" t="s">
        <v>405</v>
      </c>
      <c r="M217" s="7" t="s">
        <v>1095</v>
      </c>
      <c r="N217" s="7" t="s">
        <v>1023</v>
      </c>
      <c r="O217" s="7"/>
      <c r="P217" s="7">
        <v>6829700</v>
      </c>
      <c r="Q217" s="7">
        <v>3144481188</v>
      </c>
      <c r="R217" s="7"/>
      <c r="S217" s="7"/>
      <c r="T217" s="7"/>
      <c r="U217" s="7"/>
      <c r="V217" s="7" t="s">
        <v>1077</v>
      </c>
      <c r="W217" s="7"/>
      <c r="X217" s="7"/>
      <c r="Y217" s="7"/>
      <c r="Z217" s="7"/>
      <c r="AA217" s="7"/>
      <c r="AB217" s="7"/>
      <c r="AC217" s="7"/>
    </row>
    <row r="218" spans="1:29" ht="15" customHeight="1" x14ac:dyDescent="0.25">
      <c r="A218" s="7">
        <v>2901</v>
      </c>
      <c r="B218" s="2" t="s">
        <v>1087</v>
      </c>
      <c r="C218" s="7" t="s">
        <v>2729</v>
      </c>
      <c r="D218" s="7" t="s">
        <v>1035</v>
      </c>
      <c r="E218" s="7" t="s">
        <v>436</v>
      </c>
      <c r="F218" s="7"/>
      <c r="G218" s="7"/>
      <c r="H218" s="7"/>
      <c r="I218" s="7"/>
      <c r="J218" s="7"/>
      <c r="K218" s="7"/>
      <c r="L218" s="7"/>
      <c r="M218" s="7" t="s">
        <v>3220</v>
      </c>
      <c r="N218" s="7" t="s">
        <v>491</v>
      </c>
      <c r="O218" s="7"/>
      <c r="P218" s="7">
        <v>3208314433</v>
      </c>
      <c r="Q218" s="7"/>
      <c r="R218" s="7"/>
      <c r="S218" s="7"/>
      <c r="T218" s="7"/>
      <c r="U218" s="7"/>
      <c r="V218" s="7" t="s">
        <v>1088</v>
      </c>
      <c r="W218" s="7"/>
      <c r="X218" s="7"/>
      <c r="Y218" s="7"/>
      <c r="Z218" s="7"/>
      <c r="AA218" s="7"/>
      <c r="AB218" s="7"/>
      <c r="AC218" s="7"/>
    </row>
    <row r="219" spans="1:29" ht="15" customHeight="1" x14ac:dyDescent="0.25">
      <c r="A219" s="7">
        <v>1729</v>
      </c>
      <c r="B219" s="2" t="s">
        <v>1089</v>
      </c>
      <c r="C219" s="7" t="s">
        <v>2418</v>
      </c>
      <c r="D219" s="7" t="s">
        <v>517</v>
      </c>
      <c r="E219" s="7" t="s">
        <v>436</v>
      </c>
      <c r="F219" s="7"/>
      <c r="G219" s="7"/>
      <c r="H219" s="7"/>
      <c r="I219" s="7"/>
      <c r="J219" s="7"/>
      <c r="K219" s="7"/>
      <c r="L219" s="7" t="s">
        <v>405</v>
      </c>
      <c r="M219" s="7" t="s">
        <v>1096</v>
      </c>
      <c r="N219" s="7" t="s">
        <v>517</v>
      </c>
      <c r="O219" s="7" t="s">
        <v>436</v>
      </c>
      <c r="P219" s="7">
        <v>6358700</v>
      </c>
      <c r="Q219" s="7">
        <v>3102879085</v>
      </c>
      <c r="R219" s="7"/>
      <c r="S219" s="7"/>
      <c r="T219" s="7"/>
      <c r="U219" s="7"/>
      <c r="V219" s="7" t="s">
        <v>1090</v>
      </c>
      <c r="W219" s="7"/>
      <c r="X219" s="7"/>
      <c r="Y219" s="7"/>
      <c r="Z219" s="7"/>
      <c r="AA219" s="7"/>
      <c r="AB219" s="7"/>
      <c r="AC219" s="7"/>
    </row>
    <row r="220" spans="1:29" ht="15" customHeight="1" x14ac:dyDescent="0.25">
      <c r="A220" s="7">
        <v>2913</v>
      </c>
      <c r="B220" s="2" t="s">
        <v>1091</v>
      </c>
      <c r="C220" s="7" t="s">
        <v>2419</v>
      </c>
      <c r="D220" s="7" t="s">
        <v>517</v>
      </c>
      <c r="E220" s="7" t="s">
        <v>436</v>
      </c>
      <c r="F220" s="7"/>
      <c r="G220" s="7"/>
      <c r="H220" s="7"/>
      <c r="I220" s="7"/>
      <c r="J220" s="7"/>
      <c r="K220" s="7"/>
      <c r="L220" s="7"/>
      <c r="M220" s="7" t="s">
        <v>3377</v>
      </c>
      <c r="N220" s="7"/>
      <c r="O220" s="7"/>
      <c r="P220" s="7">
        <v>3168318053</v>
      </c>
      <c r="Q220" s="7"/>
      <c r="R220" s="7"/>
      <c r="S220" s="7"/>
      <c r="T220" s="7"/>
      <c r="U220" s="7"/>
      <c r="V220" s="7" t="s">
        <v>1092</v>
      </c>
      <c r="X220" s="7" t="s">
        <v>3017</v>
      </c>
      <c r="Y220" s="7" t="s">
        <v>3051</v>
      </c>
      <c r="Z220" s="7"/>
      <c r="AB220" s="7"/>
      <c r="AC220" s="7"/>
    </row>
    <row r="221" spans="1:29" ht="15" customHeight="1" x14ac:dyDescent="0.25">
      <c r="A221" s="5">
        <v>2331</v>
      </c>
      <c r="B221" s="2" t="s">
        <v>1093</v>
      </c>
      <c r="C221" s="7" t="s">
        <v>2420</v>
      </c>
      <c r="D221" s="7" t="s">
        <v>1094</v>
      </c>
      <c r="E221" s="7" t="s">
        <v>436</v>
      </c>
      <c r="F221" s="7"/>
      <c r="G221" s="7"/>
      <c r="H221" s="7"/>
      <c r="I221" s="7"/>
      <c r="J221" s="7"/>
      <c r="K221" s="7"/>
      <c r="L221" s="7" t="s">
        <v>1098</v>
      </c>
      <c r="M221" s="7" t="s">
        <v>3317</v>
      </c>
      <c r="N221" s="7" t="s">
        <v>517</v>
      </c>
      <c r="O221" s="7" t="s">
        <v>436</v>
      </c>
      <c r="P221" s="7">
        <v>3103016938</v>
      </c>
      <c r="Q221" s="7"/>
      <c r="R221" s="7"/>
      <c r="S221" s="7"/>
      <c r="T221" s="7"/>
      <c r="U221" s="7"/>
      <c r="V221" s="7" t="s">
        <v>1099</v>
      </c>
      <c r="W221" s="7"/>
      <c r="X221" s="7"/>
      <c r="Y221" s="7"/>
      <c r="Z221" s="7"/>
      <c r="AA221" s="7"/>
      <c r="AC221" s="7"/>
    </row>
    <row r="222" spans="1:29" ht="15" customHeight="1" x14ac:dyDescent="0.25">
      <c r="A222" s="7">
        <v>2770</v>
      </c>
      <c r="B222" s="2" t="s">
        <v>1100</v>
      </c>
      <c r="C222" s="7" t="s">
        <v>2730</v>
      </c>
      <c r="D222" s="7" t="s">
        <v>1101</v>
      </c>
      <c r="E222" s="7" t="s">
        <v>1102</v>
      </c>
      <c r="F222" s="7"/>
      <c r="G222" s="7"/>
      <c r="H222" s="7"/>
      <c r="I222" s="7"/>
      <c r="J222" s="7"/>
      <c r="K222" s="7"/>
      <c r="L222" s="7" t="s">
        <v>1103</v>
      </c>
      <c r="M222" s="7" t="s">
        <v>3221</v>
      </c>
      <c r="N222" s="7" t="s">
        <v>1110</v>
      </c>
      <c r="O222" s="7" t="s">
        <v>1102</v>
      </c>
      <c r="P222" s="7">
        <v>3165203219</v>
      </c>
      <c r="Q222" s="7"/>
      <c r="R222" s="7"/>
      <c r="S222" s="7"/>
      <c r="T222" s="7"/>
      <c r="U222" s="7"/>
      <c r="V222" s="7" t="s">
        <v>1104</v>
      </c>
      <c r="W222" s="7"/>
      <c r="X222" s="7"/>
      <c r="Y222" s="7"/>
      <c r="Z222" s="7"/>
      <c r="AA222" s="7"/>
    </row>
    <row r="223" spans="1:29" ht="15" customHeight="1" x14ac:dyDescent="0.25">
      <c r="A223" s="7" t="s">
        <v>1116</v>
      </c>
      <c r="B223" s="2" t="s">
        <v>1105</v>
      </c>
      <c r="C223" s="7" t="s">
        <v>2421</v>
      </c>
      <c r="D223" s="7" t="s">
        <v>1111</v>
      </c>
      <c r="E223" s="7" t="s">
        <v>1102</v>
      </c>
      <c r="F223" s="7" t="s">
        <v>1112</v>
      </c>
      <c r="G223" s="7" t="s">
        <v>1101</v>
      </c>
      <c r="H223" s="7" t="s">
        <v>1102</v>
      </c>
      <c r="I223" s="7" t="s">
        <v>1113</v>
      </c>
      <c r="J223" s="7" t="s">
        <v>1114</v>
      </c>
      <c r="K223" s="7" t="s">
        <v>918</v>
      </c>
      <c r="L223" s="7" t="s">
        <v>38</v>
      </c>
      <c r="M223" s="7" t="s">
        <v>3378</v>
      </c>
      <c r="N223" s="7" t="s">
        <v>766</v>
      </c>
      <c r="O223" s="7" t="s">
        <v>767</v>
      </c>
      <c r="P223" s="7">
        <v>3320848</v>
      </c>
      <c r="Q223" s="7">
        <v>5504316</v>
      </c>
      <c r="R223" s="7">
        <v>3321816</v>
      </c>
      <c r="S223" s="7">
        <v>3155761864</v>
      </c>
      <c r="T223" s="7"/>
      <c r="U223" s="7"/>
      <c r="V223" s="7" t="s">
        <v>1106</v>
      </c>
      <c r="W223" s="7"/>
      <c r="X223" s="7"/>
      <c r="Y223" s="7"/>
      <c r="Z223" s="7"/>
      <c r="AC223" s="10" t="s">
        <v>1107</v>
      </c>
    </row>
    <row r="224" spans="1:29" ht="15" customHeight="1" x14ac:dyDescent="0.25">
      <c r="A224" s="7">
        <v>2755</v>
      </c>
      <c r="B224" s="2" t="s">
        <v>1108</v>
      </c>
      <c r="C224" s="7" t="s">
        <v>2731</v>
      </c>
      <c r="D224" s="7" t="s">
        <v>1101</v>
      </c>
      <c r="E224" s="7" t="s">
        <v>1102</v>
      </c>
      <c r="F224" s="7" t="s">
        <v>1115</v>
      </c>
      <c r="G224" s="7" t="s">
        <v>1101</v>
      </c>
      <c r="H224" s="7" t="s">
        <v>1102</v>
      </c>
      <c r="I224" s="7"/>
      <c r="J224" s="7"/>
      <c r="K224" s="7"/>
      <c r="L224" s="7" t="s">
        <v>45</v>
      </c>
      <c r="M224" s="7" t="s">
        <v>2926</v>
      </c>
      <c r="N224" s="7" t="s">
        <v>766</v>
      </c>
      <c r="O224" s="7" t="s">
        <v>767</v>
      </c>
      <c r="P224" s="7">
        <v>3207220303</v>
      </c>
      <c r="Q224" s="7">
        <v>3007103515</v>
      </c>
      <c r="R224" s="7"/>
      <c r="S224" s="7"/>
      <c r="T224" s="7"/>
      <c r="U224" s="7"/>
      <c r="V224" s="7" t="s">
        <v>1109</v>
      </c>
      <c r="W224" s="7"/>
      <c r="X224" s="7"/>
      <c r="Y224" s="7"/>
      <c r="Z224" s="7"/>
      <c r="AA224" s="7"/>
    </row>
    <row r="225" spans="1:29" ht="15" customHeight="1" x14ac:dyDescent="0.25">
      <c r="A225" s="7">
        <v>2632</v>
      </c>
      <c r="B225" s="2" t="s">
        <v>1117</v>
      </c>
      <c r="C225" s="7" t="s">
        <v>2884</v>
      </c>
      <c r="D225" s="7" t="s">
        <v>1118</v>
      </c>
      <c r="E225" s="7" t="s">
        <v>1119</v>
      </c>
      <c r="F225" s="7"/>
      <c r="G225" s="7"/>
      <c r="H225" s="7"/>
      <c r="I225" s="7"/>
      <c r="J225" s="7"/>
      <c r="K225" s="7"/>
      <c r="L225" s="7" t="s">
        <v>1120</v>
      </c>
      <c r="M225" s="7" t="s">
        <v>3499</v>
      </c>
      <c r="N225" s="7" t="s">
        <v>1164</v>
      </c>
      <c r="O225" s="7"/>
      <c r="P225" s="7">
        <v>6384498</v>
      </c>
      <c r="Q225" s="7"/>
      <c r="R225" s="7"/>
      <c r="S225" s="7"/>
      <c r="T225" s="7"/>
      <c r="U225" s="7"/>
      <c r="V225" s="7" t="s">
        <v>1121</v>
      </c>
      <c r="W225" s="7"/>
      <c r="X225" s="7"/>
      <c r="Y225" s="7"/>
      <c r="Z225" s="7"/>
      <c r="AA225" s="7"/>
    </row>
    <row r="226" spans="1:29" ht="15" customHeight="1" x14ac:dyDescent="0.25">
      <c r="A226" s="7">
        <v>1060</v>
      </c>
      <c r="B226" s="2" t="s">
        <v>1122</v>
      </c>
      <c r="C226" s="7" t="s">
        <v>2422</v>
      </c>
      <c r="D226" s="7" t="s">
        <v>1118</v>
      </c>
      <c r="E226" s="7" t="s">
        <v>1119</v>
      </c>
      <c r="F226" s="7"/>
      <c r="G226" s="7"/>
      <c r="H226" s="7"/>
      <c r="I226" s="7"/>
      <c r="J226" s="7"/>
      <c r="K226" s="7"/>
      <c r="L226" s="7" t="s">
        <v>581</v>
      </c>
      <c r="M226" s="7" t="s">
        <v>1165</v>
      </c>
      <c r="N226" s="7" t="s">
        <v>382</v>
      </c>
      <c r="O226" s="7" t="s">
        <v>383</v>
      </c>
      <c r="P226" s="7">
        <v>6576177</v>
      </c>
      <c r="Q226" s="7">
        <v>3205245841</v>
      </c>
      <c r="R226" s="7"/>
      <c r="S226" s="7"/>
      <c r="T226" s="7"/>
      <c r="U226" s="7"/>
      <c r="V226" s="7" t="s">
        <v>1123</v>
      </c>
      <c r="W226" s="7"/>
      <c r="X226" s="7"/>
      <c r="Y226" s="7"/>
      <c r="Z226" s="7"/>
      <c r="AA226" s="7"/>
    </row>
    <row r="227" spans="1:29" ht="15" customHeight="1" x14ac:dyDescent="0.25">
      <c r="A227" s="7">
        <v>1792</v>
      </c>
      <c r="B227" s="2" t="s">
        <v>1124</v>
      </c>
      <c r="C227" s="7" t="s">
        <v>2423</v>
      </c>
      <c r="D227" s="7" t="s">
        <v>1125</v>
      </c>
      <c r="E227" s="7" t="s">
        <v>1119</v>
      </c>
      <c r="F227" s="7"/>
      <c r="G227" s="7"/>
      <c r="H227" s="7"/>
      <c r="I227" s="7"/>
      <c r="J227" s="7"/>
      <c r="K227" s="7"/>
      <c r="L227" s="7" t="s">
        <v>405</v>
      </c>
      <c r="M227" s="7" t="s">
        <v>1166</v>
      </c>
      <c r="N227" s="7" t="s">
        <v>1125</v>
      </c>
      <c r="O227" s="7" t="s">
        <v>1119</v>
      </c>
      <c r="P227" s="7">
        <v>5738122</v>
      </c>
      <c r="Q227" s="7">
        <v>3175136559</v>
      </c>
      <c r="R227" s="7"/>
      <c r="S227" s="7"/>
      <c r="T227" s="7"/>
      <c r="U227" s="7"/>
      <c r="V227" s="7" t="s">
        <v>1126</v>
      </c>
      <c r="W227" s="7"/>
      <c r="X227" s="7"/>
      <c r="Y227" s="7"/>
      <c r="Z227" s="7"/>
      <c r="AA227" s="7"/>
    </row>
    <row r="228" spans="1:29" ht="15" customHeight="1" x14ac:dyDescent="0.25">
      <c r="A228" s="5">
        <v>2995</v>
      </c>
      <c r="B228" s="2" t="s">
        <v>1971</v>
      </c>
      <c r="C228" s="5" t="s">
        <v>3068</v>
      </c>
      <c r="D228" s="5" t="s">
        <v>1128</v>
      </c>
      <c r="E228" s="5" t="s">
        <v>1119</v>
      </c>
      <c r="M228" s="5" t="s">
        <v>3099</v>
      </c>
      <c r="N228" s="5" t="s">
        <v>382</v>
      </c>
      <c r="O228" s="5" t="s">
        <v>383</v>
      </c>
      <c r="P228" s="5">
        <v>3184134255</v>
      </c>
      <c r="Q228" s="5">
        <v>3185711881</v>
      </c>
      <c r="V228" s="5" t="s">
        <v>1972</v>
      </c>
    </row>
    <row r="229" spans="1:29" ht="15" customHeight="1" x14ac:dyDescent="0.25">
      <c r="A229" s="7">
        <v>2723</v>
      </c>
      <c r="B229" s="2" t="s">
        <v>1127</v>
      </c>
      <c r="C229" s="7" t="s">
        <v>2732</v>
      </c>
      <c r="D229" s="7" t="s">
        <v>1128</v>
      </c>
      <c r="E229" s="7" t="s">
        <v>1119</v>
      </c>
      <c r="G229" s="7"/>
      <c r="H229" s="7"/>
      <c r="I229" s="7"/>
      <c r="J229" s="7"/>
      <c r="K229" s="7"/>
      <c r="L229" s="7"/>
      <c r="M229" s="7" t="s">
        <v>3379</v>
      </c>
      <c r="N229" s="7"/>
      <c r="O229" s="7" t="s">
        <v>89</v>
      </c>
      <c r="P229" s="7">
        <v>3158045209</v>
      </c>
      <c r="Q229" s="7"/>
      <c r="R229" s="7"/>
      <c r="S229" s="7"/>
      <c r="T229" s="7"/>
      <c r="U229" s="7"/>
      <c r="V229" s="7" t="s">
        <v>1129</v>
      </c>
      <c r="W229" s="7"/>
      <c r="X229" s="7"/>
      <c r="Y229" s="7"/>
      <c r="Z229" s="7"/>
      <c r="AA229" s="7"/>
    </row>
    <row r="230" spans="1:29" ht="15" customHeight="1" x14ac:dyDescent="0.25">
      <c r="A230" s="7">
        <v>1759</v>
      </c>
      <c r="B230" s="2" t="s">
        <v>1130</v>
      </c>
      <c r="C230" s="7" t="s">
        <v>777</v>
      </c>
      <c r="D230" s="7" t="s">
        <v>1131</v>
      </c>
      <c r="E230" s="7" t="s">
        <v>1119</v>
      </c>
      <c r="F230" s="7"/>
      <c r="G230" s="7"/>
      <c r="H230" s="7"/>
      <c r="I230" s="7"/>
      <c r="J230" s="7"/>
      <c r="K230" s="7"/>
      <c r="L230" s="7" t="s">
        <v>405</v>
      </c>
      <c r="M230" s="7" t="s">
        <v>3222</v>
      </c>
      <c r="N230" s="7" t="s">
        <v>382</v>
      </c>
      <c r="O230" s="7" t="s">
        <v>383</v>
      </c>
      <c r="P230" s="7">
        <v>6577570</v>
      </c>
      <c r="Q230" s="7">
        <v>3208581865</v>
      </c>
      <c r="R230" s="7"/>
      <c r="S230" s="7"/>
      <c r="T230" s="7"/>
      <c r="U230" s="7"/>
      <c r="V230" s="7" t="s">
        <v>1132</v>
      </c>
      <c r="W230" s="7"/>
      <c r="X230" s="7"/>
      <c r="Y230" s="7"/>
      <c r="Z230" s="7"/>
      <c r="AA230" s="7"/>
    </row>
    <row r="231" spans="1:29" ht="15" customHeight="1" x14ac:dyDescent="0.25">
      <c r="A231" s="7">
        <v>2968</v>
      </c>
      <c r="B231" s="2" t="s">
        <v>1133</v>
      </c>
      <c r="C231" s="7" t="s">
        <v>2733</v>
      </c>
      <c r="D231" s="7" t="s">
        <v>1134</v>
      </c>
      <c r="E231" s="7" t="s">
        <v>1119</v>
      </c>
      <c r="F231" s="7"/>
      <c r="G231" s="7"/>
      <c r="H231" s="7"/>
      <c r="I231" s="7"/>
      <c r="J231" s="7"/>
      <c r="K231" s="7"/>
      <c r="L231" s="7" t="s">
        <v>38</v>
      </c>
      <c r="M231" s="7" t="s">
        <v>13</v>
      </c>
      <c r="N231" s="7"/>
      <c r="O231" s="7"/>
      <c r="P231" s="7">
        <v>3103609581</v>
      </c>
      <c r="Q231" s="7">
        <v>3116602994</v>
      </c>
      <c r="R231" s="7"/>
      <c r="T231" s="7"/>
      <c r="U231" s="7"/>
      <c r="V231" s="7" t="s">
        <v>1135</v>
      </c>
      <c r="W231" s="7"/>
      <c r="X231" s="7"/>
      <c r="Z231" s="7"/>
      <c r="AA231" s="7"/>
    </row>
    <row r="232" spans="1:29" ht="15" customHeight="1" x14ac:dyDescent="0.25">
      <c r="A232" s="7">
        <v>1718</v>
      </c>
      <c r="B232" s="2" t="s">
        <v>1136</v>
      </c>
      <c r="C232" s="7" t="s">
        <v>2424</v>
      </c>
      <c r="D232" s="7" t="s">
        <v>1137</v>
      </c>
      <c r="E232" s="7" t="s">
        <v>1119</v>
      </c>
      <c r="F232" s="7"/>
      <c r="G232" s="7"/>
      <c r="H232" s="7"/>
      <c r="I232" s="7"/>
      <c r="J232" s="7"/>
      <c r="K232" s="7"/>
      <c r="L232" s="7" t="s">
        <v>405</v>
      </c>
      <c r="M232" s="7" t="s">
        <v>1167</v>
      </c>
      <c r="N232" s="7" t="s">
        <v>1125</v>
      </c>
      <c r="O232" s="7" t="s">
        <v>1119</v>
      </c>
      <c r="P232" s="7">
        <v>5712070</v>
      </c>
      <c r="Q232" s="7">
        <v>5710891</v>
      </c>
      <c r="R232" s="7">
        <v>3157534817</v>
      </c>
      <c r="S232" s="7"/>
      <c r="T232" s="7"/>
      <c r="U232" s="7"/>
      <c r="V232" s="7" t="s">
        <v>1138</v>
      </c>
      <c r="W232" s="7"/>
      <c r="X232" s="7"/>
      <c r="Y232" s="7"/>
      <c r="Z232" s="7"/>
      <c r="AA232" s="7"/>
    </row>
    <row r="233" spans="1:29" ht="15" customHeight="1" x14ac:dyDescent="0.25">
      <c r="A233" s="7">
        <v>1226</v>
      </c>
      <c r="B233" s="2" t="s">
        <v>1139</v>
      </c>
      <c r="C233" s="7" t="s">
        <v>2425</v>
      </c>
      <c r="D233" s="7" t="s">
        <v>1131</v>
      </c>
      <c r="E233" s="7" t="s">
        <v>1119</v>
      </c>
      <c r="F233" s="7"/>
      <c r="G233" s="7"/>
      <c r="H233" s="7"/>
      <c r="I233" s="7"/>
      <c r="J233" s="7"/>
      <c r="K233" s="7"/>
      <c r="L233" s="7" t="s">
        <v>205</v>
      </c>
      <c r="M233" s="7" t="s">
        <v>3223</v>
      </c>
      <c r="N233" s="5" t="s">
        <v>382</v>
      </c>
      <c r="O233" s="5" t="s">
        <v>383</v>
      </c>
      <c r="P233" s="7">
        <v>3157865506</v>
      </c>
      <c r="Q233" s="7">
        <v>6303960</v>
      </c>
      <c r="R233" s="7">
        <v>3158141914</v>
      </c>
      <c r="S233" s="7">
        <v>6803000</v>
      </c>
      <c r="T233" s="7"/>
      <c r="V233" s="7" t="s">
        <v>1140</v>
      </c>
      <c r="W233" s="7"/>
      <c r="Y233" s="7"/>
      <c r="Z233" s="7"/>
      <c r="AA233" s="7"/>
    </row>
    <row r="234" spans="1:29" ht="15" customHeight="1" x14ac:dyDescent="0.25">
      <c r="A234" s="7">
        <v>1608</v>
      </c>
      <c r="B234" s="2" t="s">
        <v>1141</v>
      </c>
      <c r="C234" s="7" t="s">
        <v>2426</v>
      </c>
      <c r="D234" s="7" t="s">
        <v>1128</v>
      </c>
      <c r="E234" s="7" t="s">
        <v>1119</v>
      </c>
      <c r="F234" s="7"/>
      <c r="G234" s="7"/>
      <c r="H234" s="7"/>
      <c r="I234" s="7"/>
      <c r="J234" s="7"/>
      <c r="K234" s="7"/>
      <c r="L234" s="7" t="s">
        <v>405</v>
      </c>
      <c r="M234" s="7" t="s">
        <v>3481</v>
      </c>
      <c r="N234" s="7" t="s">
        <v>382</v>
      </c>
      <c r="O234" s="7" t="s">
        <v>383</v>
      </c>
      <c r="P234" s="7">
        <v>6470087</v>
      </c>
      <c r="Q234" s="7"/>
      <c r="R234" s="7"/>
      <c r="S234" s="7"/>
      <c r="T234" s="7"/>
      <c r="U234" s="7"/>
      <c r="V234" s="7" t="s">
        <v>1142</v>
      </c>
      <c r="W234" s="7"/>
      <c r="X234" s="7"/>
      <c r="Y234" s="7"/>
      <c r="Z234" s="7"/>
      <c r="AA234" s="7"/>
    </row>
    <row r="235" spans="1:29" ht="15" customHeight="1" x14ac:dyDescent="0.25">
      <c r="A235" s="7">
        <v>2944</v>
      </c>
      <c r="B235" s="2" t="s">
        <v>1143</v>
      </c>
      <c r="C235" s="7" t="s">
        <v>2734</v>
      </c>
      <c r="D235" s="7" t="s">
        <v>1118</v>
      </c>
      <c r="E235" s="7" t="s">
        <v>1119</v>
      </c>
      <c r="F235" s="7"/>
      <c r="G235" s="7"/>
      <c r="H235" s="7"/>
      <c r="I235" s="7"/>
      <c r="J235" s="7"/>
      <c r="K235" s="7"/>
      <c r="L235" s="7"/>
      <c r="M235" s="7" t="s">
        <v>3500</v>
      </c>
      <c r="N235" s="5" t="s">
        <v>1164</v>
      </c>
      <c r="P235" s="7">
        <v>3214668799</v>
      </c>
      <c r="Q235" s="7">
        <v>3204494773</v>
      </c>
      <c r="R235" s="7">
        <v>6386363</v>
      </c>
      <c r="S235" s="7"/>
      <c r="T235" s="7"/>
      <c r="V235" s="7" t="s">
        <v>1144</v>
      </c>
      <c r="W235" s="7"/>
      <c r="X235" s="7"/>
      <c r="Z235" s="7"/>
      <c r="AA235" s="7"/>
      <c r="AC235" s="7"/>
    </row>
    <row r="236" spans="1:29" ht="15" customHeight="1" x14ac:dyDescent="0.25">
      <c r="A236" s="7">
        <v>1855</v>
      </c>
      <c r="B236" s="2" t="s">
        <v>1145</v>
      </c>
      <c r="C236" s="7" t="s">
        <v>2427</v>
      </c>
      <c r="D236" s="7" t="s">
        <v>1128</v>
      </c>
      <c r="E236" s="7" t="s">
        <v>1119</v>
      </c>
      <c r="F236" s="7"/>
      <c r="G236" s="7"/>
      <c r="H236" s="7"/>
      <c r="I236" s="7"/>
      <c r="J236" s="7"/>
      <c r="K236" s="7"/>
      <c r="L236" s="7" t="s">
        <v>479</v>
      </c>
      <c r="M236" s="7" t="s">
        <v>13</v>
      </c>
      <c r="N236" s="5" t="s">
        <v>382</v>
      </c>
      <c r="O236" s="7" t="s">
        <v>383</v>
      </c>
      <c r="P236" s="7">
        <v>3166172488</v>
      </c>
      <c r="Q236" s="7"/>
      <c r="R236" s="7"/>
      <c r="S236" s="7"/>
      <c r="U236" s="7"/>
      <c r="V236" s="7" t="s">
        <v>1146</v>
      </c>
      <c r="W236" s="7"/>
      <c r="X236" s="7"/>
      <c r="Z236" s="7"/>
      <c r="AA236" s="7"/>
      <c r="AC236" s="7"/>
    </row>
    <row r="237" spans="1:29" ht="15" customHeight="1" x14ac:dyDescent="0.25">
      <c r="A237" s="7">
        <v>2642</v>
      </c>
      <c r="B237" s="2" t="s">
        <v>1147</v>
      </c>
      <c r="C237" s="7" t="s">
        <v>2428</v>
      </c>
      <c r="D237" s="7" t="s">
        <v>1148</v>
      </c>
      <c r="E237" s="7" t="s">
        <v>1119</v>
      </c>
      <c r="F237" s="7"/>
      <c r="G237" s="7"/>
      <c r="H237" s="7"/>
      <c r="I237" s="7"/>
      <c r="J237" s="7"/>
      <c r="K237" s="7"/>
      <c r="L237" s="7" t="s">
        <v>1149</v>
      </c>
      <c r="M237" s="5" t="s">
        <v>13</v>
      </c>
      <c r="N237" s="7"/>
      <c r="O237" s="7"/>
      <c r="P237" s="7">
        <v>3165419572</v>
      </c>
      <c r="Q237" s="7"/>
      <c r="R237" s="7"/>
      <c r="S237" s="7"/>
      <c r="U237" s="7"/>
      <c r="V237" s="7"/>
      <c r="W237" s="7"/>
      <c r="Y237" s="7"/>
      <c r="Z237" s="7"/>
      <c r="AA237" s="7"/>
      <c r="AC237" s="7"/>
    </row>
    <row r="238" spans="1:29" ht="15" customHeight="1" x14ac:dyDescent="0.25">
      <c r="A238" s="7">
        <v>1957</v>
      </c>
      <c r="B238" s="2" t="s">
        <v>1150</v>
      </c>
      <c r="C238" s="7" t="s">
        <v>2429</v>
      </c>
      <c r="D238" s="7" t="s">
        <v>1151</v>
      </c>
      <c r="E238" s="7" t="s">
        <v>1119</v>
      </c>
      <c r="F238" s="7"/>
      <c r="G238" s="7"/>
      <c r="H238" s="7"/>
      <c r="I238" s="7"/>
      <c r="J238" s="7"/>
      <c r="K238" s="7"/>
      <c r="L238" s="7" t="s">
        <v>479</v>
      </c>
      <c r="M238" s="7" t="s">
        <v>1168</v>
      </c>
      <c r="N238" s="5" t="s">
        <v>382</v>
      </c>
      <c r="O238" s="5" t="s">
        <v>383</v>
      </c>
      <c r="P238" s="7">
        <v>6364528</v>
      </c>
      <c r="Q238" s="7">
        <v>6367434</v>
      </c>
      <c r="R238" s="7">
        <v>3153733598</v>
      </c>
      <c r="S238" s="7"/>
      <c r="U238" s="7"/>
      <c r="V238" s="7" t="s">
        <v>1152</v>
      </c>
      <c r="W238" s="7"/>
      <c r="X238" s="7"/>
      <c r="Z238" s="7"/>
      <c r="AA238" s="7"/>
      <c r="AC238" s="7"/>
    </row>
    <row r="239" spans="1:29" ht="15" customHeight="1" x14ac:dyDescent="0.25">
      <c r="A239" s="7">
        <v>2920</v>
      </c>
      <c r="B239" s="2" t="s">
        <v>1153</v>
      </c>
      <c r="C239" s="7" t="s">
        <v>2430</v>
      </c>
      <c r="D239" s="7" t="s">
        <v>1148</v>
      </c>
      <c r="E239" s="7" t="s">
        <v>1119</v>
      </c>
      <c r="F239" s="7"/>
      <c r="G239" s="7"/>
      <c r="H239" s="7"/>
      <c r="I239" s="7"/>
      <c r="J239" s="7"/>
      <c r="K239" s="7"/>
      <c r="L239" s="7"/>
      <c r="M239" s="5" t="s">
        <v>13</v>
      </c>
      <c r="N239" s="7"/>
      <c r="O239" s="7"/>
      <c r="P239" s="7">
        <v>3214566772</v>
      </c>
      <c r="Q239" s="7"/>
      <c r="R239" s="7"/>
      <c r="U239" s="7"/>
      <c r="V239" s="7" t="s">
        <v>1154</v>
      </c>
      <c r="X239" s="7" t="s">
        <v>3018</v>
      </c>
      <c r="Z239" s="7"/>
      <c r="AA239" s="7"/>
      <c r="AC239" s="7"/>
    </row>
    <row r="240" spans="1:29" ht="15" customHeight="1" x14ac:dyDescent="0.25">
      <c r="A240" s="7">
        <v>2711</v>
      </c>
      <c r="B240" s="2" t="s">
        <v>1155</v>
      </c>
      <c r="C240" s="7" t="s">
        <v>2885</v>
      </c>
      <c r="D240" s="7" t="s">
        <v>1125</v>
      </c>
      <c r="E240" s="7" t="s">
        <v>1119</v>
      </c>
      <c r="F240" s="7"/>
      <c r="G240" s="7"/>
      <c r="H240" s="7"/>
      <c r="I240" s="7"/>
      <c r="J240" s="7"/>
      <c r="K240" s="7"/>
      <c r="L240" s="7" t="s">
        <v>1156</v>
      </c>
      <c r="M240" s="7" t="s">
        <v>3380</v>
      </c>
      <c r="P240" s="7">
        <v>3107278910</v>
      </c>
      <c r="Q240" s="7">
        <v>5876053</v>
      </c>
      <c r="R240" s="7"/>
      <c r="S240" s="7"/>
      <c r="U240" s="7"/>
      <c r="V240" s="7" t="s">
        <v>1157</v>
      </c>
      <c r="W240" s="7"/>
      <c r="X240" s="7"/>
      <c r="Z240" s="7"/>
      <c r="AA240" s="7"/>
      <c r="AC240" s="7"/>
    </row>
    <row r="241" spans="1:29" ht="15" customHeight="1" x14ac:dyDescent="0.25">
      <c r="A241" s="7" t="s">
        <v>1169</v>
      </c>
      <c r="B241" s="2" t="s">
        <v>1158</v>
      </c>
      <c r="C241" s="7" t="s">
        <v>2896</v>
      </c>
      <c r="D241" s="7" t="s">
        <v>1148</v>
      </c>
      <c r="E241" s="7" t="s">
        <v>1119</v>
      </c>
      <c r="F241" s="7" t="s">
        <v>2895</v>
      </c>
      <c r="G241" s="7" t="s">
        <v>827</v>
      </c>
      <c r="H241" s="7" t="s">
        <v>371</v>
      </c>
      <c r="I241" s="7"/>
      <c r="J241" s="7"/>
      <c r="K241" s="7"/>
      <c r="L241" s="7" t="s">
        <v>405</v>
      </c>
      <c r="M241" s="7" t="s">
        <v>2899</v>
      </c>
      <c r="N241" s="5" t="s">
        <v>1170</v>
      </c>
      <c r="O241" s="5" t="s">
        <v>12</v>
      </c>
      <c r="P241" s="7">
        <v>3666479</v>
      </c>
      <c r="Q241" s="7">
        <v>3148430520</v>
      </c>
      <c r="R241" s="7"/>
      <c r="S241" s="7"/>
      <c r="U241" s="7"/>
      <c r="V241" s="7" t="s">
        <v>1159</v>
      </c>
      <c r="W241" s="7"/>
      <c r="X241" s="7"/>
      <c r="Z241" s="7"/>
      <c r="AA241" s="7"/>
      <c r="AC241" s="7"/>
    </row>
    <row r="242" spans="1:29" ht="15" customHeight="1" x14ac:dyDescent="0.25">
      <c r="A242" s="7">
        <v>2996</v>
      </c>
      <c r="B242" s="2" t="s">
        <v>1160</v>
      </c>
      <c r="C242" s="7" t="s">
        <v>2886</v>
      </c>
      <c r="D242" s="7" t="s">
        <v>1125</v>
      </c>
      <c r="E242" s="7" t="s">
        <v>1119</v>
      </c>
      <c r="F242" s="7"/>
      <c r="G242" s="7"/>
      <c r="H242" s="7"/>
      <c r="I242" s="7"/>
      <c r="J242" s="7"/>
      <c r="K242" s="7"/>
      <c r="L242" s="7"/>
      <c r="M242" s="7" t="s">
        <v>3501</v>
      </c>
      <c r="N242" s="5" t="s">
        <v>1125</v>
      </c>
      <c r="O242" s="5" t="s">
        <v>1119</v>
      </c>
      <c r="P242" s="7">
        <v>3016551081</v>
      </c>
      <c r="Q242" s="7">
        <v>3233433686</v>
      </c>
      <c r="R242" s="7"/>
      <c r="U242" s="7"/>
      <c r="V242" s="7" t="s">
        <v>1161</v>
      </c>
      <c r="W242" s="7"/>
      <c r="Y242" s="7"/>
      <c r="Z242" s="7"/>
      <c r="AA242" s="7"/>
      <c r="AC242" s="7"/>
    </row>
    <row r="243" spans="1:29" ht="15" customHeight="1" x14ac:dyDescent="0.25">
      <c r="A243" s="7">
        <v>2639</v>
      </c>
      <c r="B243" s="2" t="s">
        <v>1162</v>
      </c>
      <c r="C243" s="7" t="s">
        <v>2735</v>
      </c>
      <c r="D243" s="7" t="s">
        <v>1128</v>
      </c>
      <c r="E243" s="7" t="s">
        <v>1119</v>
      </c>
      <c r="F243" s="7"/>
      <c r="G243" s="7"/>
      <c r="H243" s="7"/>
      <c r="I243" s="7"/>
      <c r="J243" s="7"/>
      <c r="K243" s="7"/>
      <c r="L243" s="7" t="s">
        <v>376</v>
      </c>
      <c r="M243" s="5" t="s">
        <v>13</v>
      </c>
      <c r="N243" s="7"/>
      <c r="O243" s="7"/>
      <c r="P243" s="7">
        <v>3156701543</v>
      </c>
      <c r="Q243" s="7"/>
      <c r="R243" s="7"/>
      <c r="S243" s="7"/>
      <c r="U243" s="7"/>
      <c r="V243" s="7" t="s">
        <v>1163</v>
      </c>
      <c r="W243" s="7"/>
      <c r="Y243" s="7"/>
      <c r="Z243" s="7"/>
      <c r="AA243" s="7"/>
      <c r="AC243" s="7"/>
    </row>
    <row r="244" spans="1:29" ht="15" customHeight="1" x14ac:dyDescent="0.25">
      <c r="A244" s="7">
        <v>2445</v>
      </c>
      <c r="B244" s="2" t="s">
        <v>1171</v>
      </c>
      <c r="C244" s="7" t="s">
        <v>2431</v>
      </c>
      <c r="D244" s="7" t="s">
        <v>1172</v>
      </c>
      <c r="E244" s="7" t="s">
        <v>1119</v>
      </c>
      <c r="F244" s="7"/>
      <c r="G244" s="7"/>
      <c r="H244" s="7"/>
      <c r="I244" s="7"/>
      <c r="J244" s="7"/>
      <c r="K244" s="7"/>
      <c r="L244" s="7" t="s">
        <v>45</v>
      </c>
      <c r="M244" s="7" t="s">
        <v>3318</v>
      </c>
      <c r="N244" s="7" t="s">
        <v>621</v>
      </c>
      <c r="O244" s="7" t="s">
        <v>668</v>
      </c>
      <c r="P244" s="7">
        <v>3306442</v>
      </c>
      <c r="Q244" s="7">
        <v>3165280400</v>
      </c>
      <c r="R244" s="7"/>
      <c r="S244" s="7"/>
      <c r="T244" s="7"/>
      <c r="U244" s="7"/>
      <c r="V244" s="7" t="s">
        <v>1173</v>
      </c>
      <c r="W244" s="7"/>
      <c r="X244" s="7"/>
      <c r="Y244" s="7"/>
      <c r="Z244" s="7"/>
      <c r="AA244" s="7"/>
    </row>
    <row r="245" spans="1:29" ht="15" customHeight="1" x14ac:dyDescent="0.25">
      <c r="A245" s="7">
        <v>1803</v>
      </c>
      <c r="B245" s="2" t="s">
        <v>1174</v>
      </c>
      <c r="C245" s="7" t="s">
        <v>2432</v>
      </c>
      <c r="D245" s="7" t="s">
        <v>1172</v>
      </c>
      <c r="E245" s="7" t="s">
        <v>1119</v>
      </c>
      <c r="F245" s="7"/>
      <c r="G245" s="7"/>
      <c r="H245" s="7"/>
      <c r="I245" s="7"/>
      <c r="J245" s="7"/>
      <c r="K245" s="7"/>
      <c r="L245" s="7" t="s">
        <v>422</v>
      </c>
      <c r="M245" s="7" t="s">
        <v>13</v>
      </c>
      <c r="N245" s="7"/>
      <c r="O245" s="7"/>
      <c r="P245" s="7">
        <v>3157130129</v>
      </c>
      <c r="Q245" s="7"/>
      <c r="R245" s="7"/>
      <c r="S245" s="7"/>
      <c r="T245" s="7"/>
      <c r="U245" s="7"/>
      <c r="V245" s="7" t="s">
        <v>1175</v>
      </c>
      <c r="W245" s="7"/>
      <c r="X245" s="7"/>
      <c r="Y245" s="7"/>
      <c r="Z245" s="7"/>
      <c r="AA245" s="7"/>
    </row>
    <row r="246" spans="1:29" ht="15" customHeight="1" x14ac:dyDescent="0.25">
      <c r="A246" s="7">
        <v>1689</v>
      </c>
      <c r="B246" s="2" t="s">
        <v>1176</v>
      </c>
      <c r="C246" s="7" t="s">
        <v>2433</v>
      </c>
      <c r="D246" s="7" t="s">
        <v>1118</v>
      </c>
      <c r="E246" s="7" t="s">
        <v>1119</v>
      </c>
      <c r="F246" s="7"/>
      <c r="G246" s="7"/>
      <c r="H246" s="7"/>
      <c r="I246" s="7"/>
      <c r="J246" s="7"/>
      <c r="K246" s="7"/>
      <c r="L246" s="7" t="s">
        <v>479</v>
      </c>
      <c r="M246" s="7" t="s">
        <v>3224</v>
      </c>
      <c r="N246" s="7" t="s">
        <v>1164</v>
      </c>
      <c r="O246" s="7" t="s">
        <v>383</v>
      </c>
      <c r="P246" s="7">
        <v>6383899</v>
      </c>
      <c r="Q246" s="7">
        <v>3124503584</v>
      </c>
      <c r="R246" s="7">
        <v>3157639349</v>
      </c>
      <c r="S246" s="7"/>
      <c r="T246" s="7"/>
      <c r="U246" s="7"/>
      <c r="V246" s="7" t="s">
        <v>1177</v>
      </c>
      <c r="W246" s="7"/>
      <c r="X246" s="7"/>
      <c r="Y246" s="7"/>
      <c r="Z246" s="7"/>
      <c r="AA246" s="7"/>
    </row>
    <row r="247" spans="1:29" ht="15" customHeight="1" x14ac:dyDescent="0.25">
      <c r="A247" s="7">
        <v>1935</v>
      </c>
      <c r="B247" s="2" t="s">
        <v>1178</v>
      </c>
      <c r="C247" s="7" t="s">
        <v>2434</v>
      </c>
      <c r="D247" s="7" t="s">
        <v>1179</v>
      </c>
      <c r="E247" s="7" t="s">
        <v>1119</v>
      </c>
      <c r="F247" s="7"/>
      <c r="G247" s="7"/>
      <c r="H247" s="7"/>
      <c r="I247" s="7"/>
      <c r="J247" s="7"/>
      <c r="K247" s="7"/>
      <c r="L247" s="7" t="s">
        <v>479</v>
      </c>
      <c r="M247" s="7" t="s">
        <v>1205</v>
      </c>
      <c r="N247" s="7" t="s">
        <v>1179</v>
      </c>
      <c r="O247" s="7" t="s">
        <v>1119</v>
      </c>
      <c r="P247" s="7">
        <v>3113398001</v>
      </c>
      <c r="Q247" s="7"/>
      <c r="R247" s="7"/>
      <c r="S247" s="7"/>
      <c r="T247" s="7"/>
      <c r="U247" s="7"/>
      <c r="V247" s="7" t="s">
        <v>1180</v>
      </c>
      <c r="W247" s="7"/>
      <c r="X247" s="7"/>
      <c r="Y247" s="7"/>
      <c r="Z247" s="7"/>
      <c r="AA247" s="7"/>
    </row>
    <row r="248" spans="1:29" ht="15" customHeight="1" x14ac:dyDescent="0.25">
      <c r="A248" s="7">
        <v>2948</v>
      </c>
      <c r="B248" s="2" t="s">
        <v>1181</v>
      </c>
      <c r="C248" s="7" t="s">
        <v>2435</v>
      </c>
      <c r="D248" s="7" t="s">
        <v>1125</v>
      </c>
      <c r="E248" s="7" t="s">
        <v>1119</v>
      </c>
      <c r="F248" s="7"/>
      <c r="G248" s="7"/>
      <c r="H248" s="7"/>
      <c r="I248" s="7"/>
      <c r="J248" s="7"/>
      <c r="K248" s="7"/>
      <c r="L248" s="7"/>
      <c r="M248" s="7" t="s">
        <v>2927</v>
      </c>
      <c r="N248" s="7" t="s">
        <v>621</v>
      </c>
      <c r="O248" s="7" t="s">
        <v>668</v>
      </c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1:29" ht="15" customHeight="1" x14ac:dyDescent="0.25">
      <c r="A249" s="7">
        <v>1616</v>
      </c>
      <c r="B249" s="2" t="s">
        <v>1182</v>
      </c>
      <c r="C249" s="7" t="s">
        <v>2436</v>
      </c>
      <c r="D249" s="7" t="s">
        <v>1128</v>
      </c>
      <c r="E249" s="7" t="s">
        <v>1119</v>
      </c>
      <c r="F249" s="7"/>
      <c r="G249" s="7"/>
      <c r="H249" s="7"/>
      <c r="I249" s="7"/>
      <c r="J249" s="7"/>
      <c r="K249" s="7"/>
      <c r="L249" s="7" t="s">
        <v>369</v>
      </c>
      <c r="M249" s="7" t="s">
        <v>1206</v>
      </c>
      <c r="N249" s="7" t="s">
        <v>1164</v>
      </c>
      <c r="O249" s="7" t="s">
        <v>383</v>
      </c>
      <c r="P249" s="7">
        <v>6398080</v>
      </c>
      <c r="Q249" s="7">
        <v>3133698979</v>
      </c>
      <c r="R249" s="7"/>
      <c r="S249" s="7"/>
      <c r="T249" s="7"/>
      <c r="U249" s="7"/>
      <c r="V249" s="7" t="s">
        <v>1183</v>
      </c>
      <c r="W249" s="7"/>
      <c r="X249" s="7"/>
      <c r="Y249" s="7"/>
      <c r="Z249" s="7"/>
      <c r="AA249" s="7"/>
    </row>
    <row r="250" spans="1:29" ht="15" customHeight="1" x14ac:dyDescent="0.25">
      <c r="A250" s="7" t="s">
        <v>1207</v>
      </c>
      <c r="B250" s="2" t="s">
        <v>1184</v>
      </c>
      <c r="C250" s="7" t="s">
        <v>2437</v>
      </c>
      <c r="D250" s="7" t="s">
        <v>1185</v>
      </c>
      <c r="E250" s="7" t="s">
        <v>1119</v>
      </c>
      <c r="F250" s="7"/>
      <c r="G250" s="7"/>
      <c r="H250" s="7"/>
      <c r="I250" s="7"/>
      <c r="J250" s="7"/>
      <c r="K250" s="7"/>
      <c r="L250" s="7" t="s">
        <v>405</v>
      </c>
      <c r="M250" s="7" t="s">
        <v>2900</v>
      </c>
      <c r="N250" s="7" t="s">
        <v>359</v>
      </c>
      <c r="O250" s="7" t="s">
        <v>12</v>
      </c>
      <c r="P250" s="7">
        <v>3145350742</v>
      </c>
      <c r="Q250" s="7"/>
      <c r="R250" s="7"/>
      <c r="S250" s="7"/>
      <c r="T250" s="7"/>
      <c r="U250" s="7"/>
      <c r="V250" s="7" t="s">
        <v>1186</v>
      </c>
      <c r="W250" s="7"/>
      <c r="X250" s="7"/>
      <c r="Y250" s="7"/>
      <c r="Z250" s="7"/>
      <c r="AA250" s="7"/>
    </row>
    <row r="251" spans="1:29" ht="15" customHeight="1" x14ac:dyDescent="0.25">
      <c r="A251" s="7">
        <v>1736</v>
      </c>
      <c r="B251" s="2" t="s">
        <v>1187</v>
      </c>
      <c r="C251" s="7" t="s">
        <v>2438</v>
      </c>
      <c r="D251" s="7" t="s">
        <v>1172</v>
      </c>
      <c r="E251" s="7" t="s">
        <v>1119</v>
      </c>
      <c r="F251" s="7"/>
      <c r="G251" s="7"/>
      <c r="H251" s="7"/>
      <c r="I251" s="7"/>
      <c r="J251" s="7"/>
      <c r="K251" s="7"/>
      <c r="L251" s="7" t="s">
        <v>405</v>
      </c>
      <c r="M251" s="7" t="s">
        <v>3225</v>
      </c>
      <c r="N251" s="7" t="s">
        <v>382</v>
      </c>
      <c r="O251" s="7" t="s">
        <v>383</v>
      </c>
      <c r="P251" s="7">
        <v>3133716728</v>
      </c>
      <c r="R251" s="7"/>
      <c r="S251" s="7"/>
      <c r="T251" s="7"/>
      <c r="U251" s="7"/>
      <c r="V251" s="7" t="s">
        <v>1188</v>
      </c>
      <c r="W251" s="7"/>
      <c r="X251" s="7"/>
      <c r="Y251" s="7"/>
      <c r="Z251" s="7"/>
      <c r="AA251" s="7"/>
    </row>
    <row r="252" spans="1:29" ht="15" customHeight="1" x14ac:dyDescent="0.25">
      <c r="A252" s="7">
        <v>1821</v>
      </c>
      <c r="B252" s="2" t="s">
        <v>1189</v>
      </c>
      <c r="C252" s="7" t="s">
        <v>2439</v>
      </c>
      <c r="D252" s="7" t="s">
        <v>1190</v>
      </c>
      <c r="E252" s="7" t="s">
        <v>1119</v>
      </c>
      <c r="F252" s="7"/>
      <c r="G252" s="7"/>
      <c r="H252" s="7"/>
      <c r="I252" s="7"/>
      <c r="J252" s="7"/>
      <c r="K252" s="7"/>
      <c r="L252" s="7" t="s">
        <v>1191</v>
      </c>
      <c r="M252" s="7" t="s">
        <v>1208</v>
      </c>
      <c r="N252" s="7" t="s">
        <v>848</v>
      </c>
      <c r="O252" s="7" t="s">
        <v>839</v>
      </c>
      <c r="P252" s="7">
        <v>8874536</v>
      </c>
      <c r="Q252" s="7">
        <v>3104210198</v>
      </c>
      <c r="R252" s="7"/>
      <c r="S252" s="7"/>
      <c r="T252" s="7"/>
      <c r="U252" s="7"/>
      <c r="V252" s="7" t="s">
        <v>1192</v>
      </c>
      <c r="W252" s="7"/>
      <c r="X252" s="7"/>
      <c r="Y252" s="7"/>
      <c r="Z252" s="7"/>
      <c r="AA252" s="7"/>
    </row>
    <row r="253" spans="1:29" ht="15" customHeight="1" x14ac:dyDescent="0.25">
      <c r="A253" s="7">
        <v>2716</v>
      </c>
      <c r="B253" s="2" t="s">
        <v>1193</v>
      </c>
      <c r="C253" s="7" t="s">
        <v>2440</v>
      </c>
      <c r="D253" s="7" t="s">
        <v>1190</v>
      </c>
      <c r="E253" s="7" t="s">
        <v>1119</v>
      </c>
      <c r="F253" s="7"/>
      <c r="G253" s="7"/>
      <c r="H253" s="7"/>
      <c r="I253" s="7"/>
      <c r="J253" s="7"/>
      <c r="K253" s="7"/>
      <c r="L253" s="7"/>
      <c r="M253" s="7" t="s">
        <v>2928</v>
      </c>
      <c r="N253" s="7" t="s">
        <v>1209</v>
      </c>
      <c r="O253" s="7" t="s">
        <v>1119</v>
      </c>
      <c r="P253" s="7">
        <v>3185217046</v>
      </c>
      <c r="Q253" s="7"/>
      <c r="R253" s="7"/>
      <c r="S253" s="7"/>
      <c r="T253" s="7"/>
      <c r="U253" s="7"/>
      <c r="V253" s="7" t="s">
        <v>1194</v>
      </c>
      <c r="W253" s="7"/>
      <c r="X253" s="7"/>
      <c r="Y253" s="7"/>
      <c r="Z253" s="7"/>
      <c r="AA253" s="7"/>
    </row>
    <row r="254" spans="1:29" ht="15" customHeight="1" x14ac:dyDescent="0.25">
      <c r="A254" s="7">
        <v>1750</v>
      </c>
      <c r="B254" s="2" t="s">
        <v>1195</v>
      </c>
      <c r="C254" s="7" t="s">
        <v>2441</v>
      </c>
      <c r="D254" s="7" t="s">
        <v>1131</v>
      </c>
      <c r="E254" s="7" t="s">
        <v>1119</v>
      </c>
      <c r="F254" s="7"/>
      <c r="G254" s="7"/>
      <c r="H254" s="7"/>
      <c r="I254" s="7"/>
      <c r="J254" s="7"/>
      <c r="K254" s="7"/>
      <c r="L254" s="7" t="s">
        <v>405</v>
      </c>
      <c r="M254" s="7" t="s">
        <v>3226</v>
      </c>
      <c r="N254" s="7" t="s">
        <v>906</v>
      </c>
      <c r="O254" s="7" t="s">
        <v>89</v>
      </c>
      <c r="P254" s="7">
        <v>6294030</v>
      </c>
      <c r="Q254" s="7">
        <v>3153044211</v>
      </c>
      <c r="R254" s="7"/>
      <c r="S254" s="7"/>
      <c r="T254" s="7"/>
      <c r="U254" s="7"/>
      <c r="V254" s="7" t="s">
        <v>1196</v>
      </c>
      <c r="W254" s="7"/>
      <c r="X254" s="7"/>
      <c r="Y254" s="7"/>
      <c r="Z254" s="7"/>
      <c r="AA254" s="7"/>
    </row>
    <row r="255" spans="1:29" ht="15" customHeight="1" x14ac:dyDescent="0.25">
      <c r="A255" s="7">
        <v>2455</v>
      </c>
      <c r="B255" s="2" t="s">
        <v>1197</v>
      </c>
      <c r="C255" s="7" t="s">
        <v>2442</v>
      </c>
      <c r="D255" s="7" t="s">
        <v>1148</v>
      </c>
      <c r="E255" s="7" t="s">
        <v>1119</v>
      </c>
      <c r="F255" s="7"/>
      <c r="G255" s="7"/>
      <c r="H255" s="7"/>
      <c r="I255" s="7"/>
      <c r="J255" s="7"/>
      <c r="K255" s="7"/>
      <c r="L255" s="7" t="s">
        <v>1198</v>
      </c>
      <c r="M255" s="7" t="s">
        <v>13</v>
      </c>
      <c r="N255" s="7"/>
      <c r="O255" s="7"/>
      <c r="P255" s="7">
        <v>3187512623</v>
      </c>
      <c r="Q255" s="7"/>
      <c r="R255" s="7"/>
      <c r="S255" s="7"/>
      <c r="T255" s="7"/>
      <c r="U255" s="7"/>
      <c r="V255" s="7" t="s">
        <v>1199</v>
      </c>
      <c r="W255" s="7"/>
      <c r="X255" s="7"/>
      <c r="Y255" s="7"/>
      <c r="Z255" s="7"/>
      <c r="AA255" s="7"/>
    </row>
    <row r="256" spans="1:29" ht="15" customHeight="1" x14ac:dyDescent="0.25">
      <c r="A256" s="7">
        <v>1933</v>
      </c>
      <c r="B256" s="2" t="s">
        <v>1200</v>
      </c>
      <c r="C256" s="7" t="s">
        <v>1201</v>
      </c>
      <c r="D256" s="7" t="s">
        <v>1125</v>
      </c>
      <c r="E256" s="7" t="s">
        <v>1119</v>
      </c>
      <c r="F256" s="7"/>
      <c r="G256" s="7"/>
      <c r="H256" s="7"/>
      <c r="I256" s="7"/>
      <c r="J256" s="7"/>
      <c r="K256" s="7"/>
      <c r="L256" s="7" t="s">
        <v>405</v>
      </c>
      <c r="M256" s="7" t="s">
        <v>1210</v>
      </c>
      <c r="N256" s="7" t="s">
        <v>1125</v>
      </c>
      <c r="O256" s="7" t="s">
        <v>1119</v>
      </c>
      <c r="P256" s="7">
        <v>5704532</v>
      </c>
      <c r="Q256" s="7">
        <v>3153164110</v>
      </c>
      <c r="R256" s="7"/>
      <c r="S256" s="7"/>
      <c r="T256" s="7"/>
      <c r="U256" s="7"/>
      <c r="V256" s="7" t="s">
        <v>1202</v>
      </c>
      <c r="W256" s="7"/>
      <c r="X256" s="7"/>
      <c r="Y256" s="7"/>
      <c r="Z256" s="7"/>
      <c r="AA256" s="7"/>
    </row>
    <row r="257" spans="1:27" ht="15" customHeight="1" x14ac:dyDescent="0.25">
      <c r="A257" s="7">
        <v>2727</v>
      </c>
      <c r="B257" s="2" t="s">
        <v>1203</v>
      </c>
      <c r="C257" s="7" t="s">
        <v>2865</v>
      </c>
      <c r="D257" s="7" t="s">
        <v>1128</v>
      </c>
      <c r="E257" s="7" t="s">
        <v>1119</v>
      </c>
      <c r="F257" s="7"/>
      <c r="G257" s="7"/>
      <c r="H257" s="7"/>
      <c r="I257" s="7"/>
      <c r="J257" s="7"/>
      <c r="K257" s="7"/>
      <c r="L257" s="7" t="s">
        <v>205</v>
      </c>
      <c r="M257" s="7" t="s">
        <v>2929</v>
      </c>
      <c r="N257" s="7" t="s">
        <v>382</v>
      </c>
      <c r="O257" s="7" t="s">
        <v>1119</v>
      </c>
      <c r="P257" s="7">
        <v>3153496114</v>
      </c>
      <c r="Q257" s="7"/>
      <c r="R257" s="7"/>
      <c r="S257" s="7"/>
      <c r="T257" s="7"/>
      <c r="U257" s="7"/>
      <c r="V257" s="7" t="s">
        <v>1204</v>
      </c>
      <c r="W257" s="7"/>
      <c r="X257" s="7"/>
      <c r="Y257" s="7"/>
      <c r="Z257" s="7"/>
      <c r="AA257" s="7"/>
    </row>
    <row r="258" spans="1:27" ht="15" customHeight="1" x14ac:dyDescent="0.25">
      <c r="A258" s="7">
        <v>2829</v>
      </c>
      <c r="B258" s="2" t="s">
        <v>1211</v>
      </c>
      <c r="C258" s="7" t="s">
        <v>2736</v>
      </c>
      <c r="D258" s="7" t="s">
        <v>1212</v>
      </c>
      <c r="E258" s="7" t="s">
        <v>406</v>
      </c>
      <c r="F258" s="7"/>
      <c r="G258" s="7"/>
      <c r="H258" s="7"/>
      <c r="I258" s="7"/>
      <c r="J258" s="7"/>
      <c r="K258" s="7"/>
      <c r="L258" s="7"/>
      <c r="M258" s="7" t="s">
        <v>3381</v>
      </c>
      <c r="N258" s="7" t="s">
        <v>359</v>
      </c>
      <c r="O258" s="7" t="s">
        <v>12</v>
      </c>
      <c r="P258" s="7">
        <v>4734578</v>
      </c>
      <c r="Q258" s="7">
        <v>3107313286</v>
      </c>
      <c r="R258" s="7"/>
      <c r="S258" s="7"/>
      <c r="T258" s="7"/>
      <c r="U258" s="7"/>
      <c r="V258" s="7" t="s">
        <v>1213</v>
      </c>
      <c r="W258" s="7"/>
      <c r="X258" s="7"/>
      <c r="Y258" s="7"/>
      <c r="Z258" s="7"/>
      <c r="AA258" s="7"/>
    </row>
    <row r="259" spans="1:27" ht="15" customHeight="1" x14ac:dyDescent="0.25">
      <c r="A259" s="7">
        <v>2969</v>
      </c>
      <c r="B259" s="2" t="s">
        <v>1214</v>
      </c>
      <c r="C259" s="7" t="s">
        <v>2866</v>
      </c>
      <c r="D259" s="7" t="s">
        <v>125</v>
      </c>
      <c r="E259" s="7" t="s">
        <v>406</v>
      </c>
      <c r="F259" s="7"/>
      <c r="G259" s="7"/>
      <c r="H259" s="7"/>
      <c r="I259" s="7"/>
      <c r="J259" s="7"/>
      <c r="K259" s="7"/>
      <c r="L259" s="7" t="s">
        <v>38</v>
      </c>
      <c r="M259" s="7" t="s">
        <v>3227</v>
      </c>
      <c r="N259" s="7" t="s">
        <v>125</v>
      </c>
      <c r="O259" s="7" t="s">
        <v>406</v>
      </c>
      <c r="P259" s="7">
        <v>3053648102</v>
      </c>
      <c r="Q259" s="7">
        <v>3006638449</v>
      </c>
      <c r="S259" s="7"/>
      <c r="T259" s="7"/>
      <c r="U259" s="7"/>
      <c r="V259" s="7" t="s">
        <v>1215</v>
      </c>
      <c r="X259" s="7" t="s">
        <v>3019</v>
      </c>
      <c r="Y259" s="7"/>
      <c r="Z259" s="7"/>
      <c r="AA259" s="7"/>
    </row>
    <row r="260" spans="1:27" ht="15" customHeight="1" x14ac:dyDescent="0.25">
      <c r="A260" s="7">
        <v>2864</v>
      </c>
      <c r="B260" s="2" t="s">
        <v>1216</v>
      </c>
      <c r="C260" s="7" t="s">
        <v>2443</v>
      </c>
      <c r="D260" s="7" t="s">
        <v>125</v>
      </c>
      <c r="E260" s="7" t="s">
        <v>406</v>
      </c>
      <c r="F260" s="7"/>
      <c r="H260" s="7"/>
      <c r="I260" s="7"/>
      <c r="J260" s="7"/>
      <c r="K260" s="7"/>
      <c r="L260" s="7"/>
      <c r="M260" s="7" t="s">
        <v>2930</v>
      </c>
      <c r="N260" s="7" t="s">
        <v>125</v>
      </c>
      <c r="O260" s="7" t="s">
        <v>406</v>
      </c>
      <c r="P260" s="7">
        <v>3205493774</v>
      </c>
      <c r="Q260" s="7"/>
      <c r="R260" s="7"/>
      <c r="S260" s="7"/>
      <c r="T260" s="7"/>
      <c r="U260" s="7"/>
      <c r="V260" s="7" t="s">
        <v>1217</v>
      </c>
      <c r="W260" s="7"/>
      <c r="X260" s="7"/>
      <c r="Y260" s="7"/>
      <c r="Z260" s="7"/>
      <c r="AA260" s="7"/>
    </row>
    <row r="261" spans="1:27" ht="15" customHeight="1" x14ac:dyDescent="0.25">
      <c r="A261" s="7">
        <v>2905</v>
      </c>
      <c r="B261" s="2" t="s">
        <v>1218</v>
      </c>
      <c r="C261" s="7" t="s">
        <v>2737</v>
      </c>
      <c r="D261" s="7" t="s">
        <v>125</v>
      </c>
      <c r="E261" s="7" t="s">
        <v>406</v>
      </c>
      <c r="F261" s="7"/>
      <c r="G261" s="7"/>
      <c r="H261" s="7"/>
      <c r="I261" s="7"/>
      <c r="J261" s="7"/>
      <c r="K261" s="7"/>
      <c r="L261" s="7"/>
      <c r="M261" s="7" t="s">
        <v>3003</v>
      </c>
      <c r="N261" s="7" t="s">
        <v>966</v>
      </c>
      <c r="O261" s="7" t="s">
        <v>12</v>
      </c>
      <c r="P261" s="7"/>
      <c r="Q261" s="7"/>
      <c r="R261" s="7"/>
      <c r="S261" s="7"/>
      <c r="T261" s="7"/>
      <c r="U261" s="7"/>
      <c r="V261" s="7" t="s">
        <v>1219</v>
      </c>
      <c r="W261" s="7"/>
      <c r="X261" s="7"/>
      <c r="Y261" s="7"/>
      <c r="Z261" s="7"/>
      <c r="AA261" s="7"/>
    </row>
    <row r="262" spans="1:27" ht="15" customHeight="1" x14ac:dyDescent="0.25">
      <c r="A262" s="7">
        <v>1415</v>
      </c>
      <c r="B262" s="2" t="s">
        <v>1220</v>
      </c>
      <c r="C262" s="7" t="s">
        <v>2444</v>
      </c>
      <c r="D262" s="7" t="s">
        <v>1221</v>
      </c>
      <c r="E262" s="7" t="s">
        <v>406</v>
      </c>
      <c r="F262" s="7"/>
      <c r="G262" s="7"/>
      <c r="H262" s="7"/>
      <c r="I262" s="7"/>
      <c r="J262" s="7"/>
      <c r="K262" s="7"/>
      <c r="L262" s="7" t="s">
        <v>1222</v>
      </c>
      <c r="M262" s="7" t="s">
        <v>3382</v>
      </c>
      <c r="N262" s="7" t="s">
        <v>835</v>
      </c>
      <c r="O262" s="7" t="s">
        <v>12</v>
      </c>
      <c r="P262" s="7">
        <v>3185712210</v>
      </c>
      <c r="Q262" s="7">
        <v>3165234923</v>
      </c>
      <c r="R262" s="7"/>
      <c r="S262" s="7"/>
      <c r="T262" s="7"/>
      <c r="U262" s="7"/>
      <c r="V262" s="7" t="s">
        <v>1223</v>
      </c>
      <c r="W262" s="7"/>
      <c r="X262" s="7"/>
      <c r="Y262" s="7"/>
      <c r="Z262" s="7"/>
      <c r="AA262" s="7"/>
    </row>
    <row r="263" spans="1:27" ht="15" customHeight="1" x14ac:dyDescent="0.25">
      <c r="A263" s="7">
        <v>2280</v>
      </c>
      <c r="B263" s="2" t="s">
        <v>1224</v>
      </c>
      <c r="C263" s="7" t="s">
        <v>2445</v>
      </c>
      <c r="D263" s="7" t="s">
        <v>480</v>
      </c>
      <c r="E263" s="7" t="s">
        <v>406</v>
      </c>
      <c r="F263" s="7"/>
      <c r="G263" s="7"/>
      <c r="H263" s="7"/>
      <c r="I263" s="7"/>
      <c r="J263" s="7"/>
      <c r="K263" s="7"/>
      <c r="L263" s="7" t="s">
        <v>467</v>
      </c>
      <c r="M263" s="7" t="s">
        <v>2901</v>
      </c>
      <c r="N263" s="7" t="s">
        <v>480</v>
      </c>
      <c r="O263" s="7" t="s">
        <v>406</v>
      </c>
      <c r="P263" s="7">
        <v>3157446752</v>
      </c>
      <c r="Q263" s="7"/>
      <c r="R263" s="7"/>
      <c r="S263" s="7"/>
      <c r="T263" s="7"/>
      <c r="U263" s="7"/>
      <c r="V263" s="7" t="s">
        <v>1225</v>
      </c>
      <c r="W263" s="7"/>
      <c r="X263" s="7"/>
      <c r="Y263" s="7"/>
      <c r="Z263" s="7"/>
      <c r="AA263" s="7"/>
    </row>
    <row r="264" spans="1:27" ht="15" customHeight="1" x14ac:dyDescent="0.25">
      <c r="A264" s="7">
        <v>2421</v>
      </c>
      <c r="B264" s="2" t="s">
        <v>1226</v>
      </c>
      <c r="C264" s="7" t="s">
        <v>2446</v>
      </c>
      <c r="D264" s="7" t="s">
        <v>480</v>
      </c>
      <c r="E264" s="7" t="s">
        <v>406</v>
      </c>
      <c r="F264" s="7"/>
      <c r="H264" s="7"/>
      <c r="I264" s="7"/>
      <c r="J264" s="7"/>
      <c r="K264" s="7"/>
      <c r="L264" s="7" t="s">
        <v>45</v>
      </c>
      <c r="M264" s="7" t="s">
        <v>3339</v>
      </c>
      <c r="N264" s="7" t="s">
        <v>480</v>
      </c>
      <c r="O264" s="7" t="s">
        <v>406</v>
      </c>
      <c r="P264" s="7">
        <v>3145368555</v>
      </c>
      <c r="Q264" s="7">
        <v>3145921210</v>
      </c>
      <c r="R264" s="7"/>
      <c r="S264" s="7"/>
      <c r="T264" s="7"/>
      <c r="U264" s="7"/>
      <c r="V264" s="7" t="s">
        <v>1227</v>
      </c>
      <c r="W264" s="7"/>
      <c r="X264" s="7"/>
      <c r="Y264" s="7"/>
      <c r="Z264" s="7"/>
      <c r="AA264" s="7"/>
    </row>
    <row r="265" spans="1:27" ht="15" customHeight="1" x14ac:dyDescent="0.25">
      <c r="A265" s="7">
        <v>1631</v>
      </c>
      <c r="B265" s="2" t="s">
        <v>1228</v>
      </c>
      <c r="C265" s="7" t="s">
        <v>2447</v>
      </c>
      <c r="D265" s="7" t="s">
        <v>1229</v>
      </c>
      <c r="E265" s="7" t="s">
        <v>406</v>
      </c>
      <c r="F265" s="7"/>
      <c r="G265" s="7"/>
      <c r="H265" s="7"/>
      <c r="I265" s="7"/>
      <c r="J265" s="7"/>
      <c r="K265" s="7"/>
      <c r="L265" s="7" t="s">
        <v>38</v>
      </c>
      <c r="M265" s="7" t="s">
        <v>3383</v>
      </c>
      <c r="N265" s="7"/>
      <c r="O265" s="7" t="s">
        <v>406</v>
      </c>
      <c r="P265" s="7">
        <v>3145946155</v>
      </c>
      <c r="Q265" s="7"/>
      <c r="R265" s="7"/>
      <c r="S265" s="7"/>
      <c r="T265" s="7"/>
      <c r="U265" s="7"/>
      <c r="V265" s="7" t="s">
        <v>1230</v>
      </c>
      <c r="W265" s="7"/>
      <c r="X265" s="7"/>
      <c r="Y265" s="7"/>
      <c r="Z265" s="7"/>
      <c r="AA265" s="7"/>
    </row>
    <row r="266" spans="1:27" ht="15" customHeight="1" x14ac:dyDescent="0.25">
      <c r="A266" s="7">
        <v>2795</v>
      </c>
      <c r="B266" s="2" t="s">
        <v>1231</v>
      </c>
      <c r="C266" s="7" t="s">
        <v>2448</v>
      </c>
      <c r="D266" s="7" t="s">
        <v>1232</v>
      </c>
      <c r="E266" s="7" t="s">
        <v>406</v>
      </c>
      <c r="F266" s="7"/>
      <c r="H266" s="7"/>
      <c r="I266" s="7"/>
      <c r="J266" s="7"/>
      <c r="K266" s="7"/>
      <c r="L266" s="7" t="s">
        <v>38</v>
      </c>
      <c r="M266" s="7" t="s">
        <v>2931</v>
      </c>
      <c r="N266" s="7" t="s">
        <v>480</v>
      </c>
      <c r="O266" s="7" t="s">
        <v>406</v>
      </c>
      <c r="P266" s="7">
        <v>7970586</v>
      </c>
      <c r="Q266" s="7">
        <v>3145880945</v>
      </c>
      <c r="R266" s="7"/>
      <c r="S266" s="7"/>
      <c r="T266" s="7"/>
      <c r="U266" s="7"/>
      <c r="V266" s="7" t="s">
        <v>1233</v>
      </c>
      <c r="W266" s="7"/>
      <c r="X266" s="7"/>
      <c r="Y266" s="7"/>
      <c r="Z266" s="7"/>
      <c r="AA266" s="7"/>
    </row>
    <row r="267" spans="1:27" ht="15" customHeight="1" x14ac:dyDescent="0.25">
      <c r="A267" s="5" t="s">
        <v>3100</v>
      </c>
      <c r="B267" s="2" t="s">
        <v>3101</v>
      </c>
      <c r="C267" s="5" t="s">
        <v>3102</v>
      </c>
      <c r="D267" s="5" t="s">
        <v>1255</v>
      </c>
      <c r="E267" s="5" t="s">
        <v>406</v>
      </c>
      <c r="M267" s="5" t="s">
        <v>3103</v>
      </c>
      <c r="N267" s="5" t="s">
        <v>1255</v>
      </c>
      <c r="O267" s="5" t="s">
        <v>406</v>
      </c>
      <c r="P267" s="5">
        <v>3008171536</v>
      </c>
      <c r="V267" s="9" t="s">
        <v>3104</v>
      </c>
    </row>
    <row r="268" spans="1:27" ht="15" customHeight="1" x14ac:dyDescent="0.25">
      <c r="A268" s="7">
        <v>2984</v>
      </c>
      <c r="B268" s="2" t="s">
        <v>1234</v>
      </c>
      <c r="C268" s="7" t="s">
        <v>2449</v>
      </c>
      <c r="D268" s="7" t="s">
        <v>480</v>
      </c>
      <c r="E268" s="7" t="s">
        <v>406</v>
      </c>
      <c r="F268" s="7"/>
      <c r="H268" s="7"/>
      <c r="I268" s="7"/>
      <c r="J268" s="7"/>
      <c r="K268" s="7"/>
      <c r="L268" s="7"/>
      <c r="M268" s="7" t="s">
        <v>3384</v>
      </c>
      <c r="N268" s="7" t="s">
        <v>480</v>
      </c>
      <c r="O268" s="7" t="s">
        <v>406</v>
      </c>
      <c r="P268" s="7">
        <v>3135465711</v>
      </c>
      <c r="Q268" s="7"/>
      <c r="R268" s="7"/>
      <c r="S268" s="7"/>
      <c r="T268" s="7"/>
      <c r="U268" s="7"/>
      <c r="V268" s="7" t="s">
        <v>1235</v>
      </c>
      <c r="W268" s="7"/>
      <c r="X268" s="7"/>
      <c r="Y268" s="7"/>
      <c r="Z268" s="7"/>
      <c r="AA268" s="7"/>
    </row>
    <row r="269" spans="1:27" ht="15" customHeight="1" x14ac:dyDescent="0.25">
      <c r="A269" s="7">
        <v>2512</v>
      </c>
      <c r="B269" s="2" t="s">
        <v>1236</v>
      </c>
      <c r="C269" s="7" t="s">
        <v>2887</v>
      </c>
      <c r="D269" s="7" t="s">
        <v>1237</v>
      </c>
      <c r="E269" s="7" t="s">
        <v>406</v>
      </c>
      <c r="F269" s="7"/>
      <c r="H269" s="7"/>
      <c r="I269" s="7"/>
      <c r="J269" s="7"/>
      <c r="K269" s="7"/>
      <c r="L269" s="7" t="s">
        <v>205</v>
      </c>
      <c r="M269" s="7" t="s">
        <v>3385</v>
      </c>
      <c r="N269" s="7" t="s">
        <v>480</v>
      </c>
      <c r="O269" s="7" t="s">
        <v>406</v>
      </c>
      <c r="P269" s="7">
        <v>3208291037</v>
      </c>
      <c r="Q269" s="7">
        <v>3124606086</v>
      </c>
      <c r="R269" s="7"/>
      <c r="S269" s="7"/>
      <c r="T269" s="7"/>
      <c r="U269" s="7"/>
      <c r="V269" s="7" t="s">
        <v>1238</v>
      </c>
      <c r="W269" s="7"/>
      <c r="X269" s="7"/>
      <c r="Y269" s="7"/>
      <c r="Z269" s="7"/>
      <c r="AA269" s="7"/>
    </row>
    <row r="270" spans="1:27" ht="15" customHeight="1" x14ac:dyDescent="0.25">
      <c r="A270" s="7">
        <v>2887</v>
      </c>
      <c r="B270" s="2" t="s">
        <v>1239</v>
      </c>
      <c r="C270" s="7" t="s">
        <v>2849</v>
      </c>
      <c r="D270" s="7" t="s">
        <v>125</v>
      </c>
      <c r="E270" s="7" t="s">
        <v>406</v>
      </c>
      <c r="F270" s="7"/>
      <c r="G270" s="7"/>
      <c r="H270" s="7"/>
      <c r="I270" s="7"/>
      <c r="J270" s="7"/>
      <c r="K270" s="7"/>
      <c r="L270" s="7"/>
      <c r="M270" s="7" t="s">
        <v>2932</v>
      </c>
      <c r="N270" s="7" t="s">
        <v>480</v>
      </c>
      <c r="O270" s="7" t="s">
        <v>406</v>
      </c>
      <c r="P270" s="7">
        <v>3135180453</v>
      </c>
      <c r="Q270" s="7"/>
      <c r="R270" s="7"/>
      <c r="S270" s="7"/>
      <c r="T270" s="7"/>
      <c r="U270" s="7"/>
      <c r="V270" s="7" t="s">
        <v>1240</v>
      </c>
      <c r="W270" s="7"/>
      <c r="X270" s="7"/>
      <c r="Y270" s="7"/>
      <c r="Z270" s="7"/>
      <c r="AA270" s="7"/>
    </row>
    <row r="271" spans="1:27" ht="15" customHeight="1" x14ac:dyDescent="0.25">
      <c r="A271" s="5" t="s">
        <v>3105</v>
      </c>
      <c r="B271" s="2" t="s">
        <v>3106</v>
      </c>
      <c r="C271" s="5" t="s">
        <v>3107</v>
      </c>
      <c r="D271" s="5" t="s">
        <v>1212</v>
      </c>
      <c r="E271" s="5" t="s">
        <v>406</v>
      </c>
      <c r="M271" s="5" t="s">
        <v>3108</v>
      </c>
      <c r="N271" s="5" t="s">
        <v>480</v>
      </c>
      <c r="O271" s="5" t="s">
        <v>406</v>
      </c>
      <c r="P271" s="5">
        <v>3105039715</v>
      </c>
      <c r="V271" s="9" t="s">
        <v>3109</v>
      </c>
    </row>
    <row r="272" spans="1:27" ht="15" customHeight="1" x14ac:dyDescent="0.25">
      <c r="A272" s="7">
        <v>2419</v>
      </c>
      <c r="B272" s="2" t="s">
        <v>1241</v>
      </c>
      <c r="C272" s="7" t="s">
        <v>2841</v>
      </c>
      <c r="D272" s="7" t="s">
        <v>125</v>
      </c>
      <c r="E272" s="7" t="s">
        <v>406</v>
      </c>
      <c r="F272" s="7"/>
      <c r="H272" s="7"/>
      <c r="I272" s="7"/>
      <c r="J272" s="7"/>
      <c r="K272" s="7"/>
      <c r="L272" s="7" t="s">
        <v>38</v>
      </c>
      <c r="M272" s="7" t="s">
        <v>2902</v>
      </c>
      <c r="N272" s="7" t="s">
        <v>125</v>
      </c>
      <c r="O272" s="7" t="s">
        <v>406</v>
      </c>
      <c r="P272" s="7">
        <v>7673125</v>
      </c>
      <c r="Q272" s="7">
        <v>3145932934</v>
      </c>
      <c r="R272" s="7"/>
      <c r="S272" s="7"/>
      <c r="T272" s="7"/>
      <c r="U272" s="7"/>
      <c r="V272" s="7" t="s">
        <v>1242</v>
      </c>
      <c r="W272" s="7"/>
      <c r="X272" s="7"/>
      <c r="Y272" s="7"/>
      <c r="Z272" s="7"/>
      <c r="AA272" s="7"/>
    </row>
    <row r="273" spans="1:29" ht="15" customHeight="1" x14ac:dyDescent="0.25">
      <c r="A273" s="7">
        <v>2736</v>
      </c>
      <c r="B273" s="2" t="s">
        <v>1243</v>
      </c>
      <c r="C273" s="7" t="s">
        <v>549</v>
      </c>
      <c r="D273" s="7" t="s">
        <v>1244</v>
      </c>
      <c r="E273" s="7" t="s">
        <v>406</v>
      </c>
      <c r="F273" s="7"/>
      <c r="G273" s="7"/>
      <c r="H273" s="7"/>
      <c r="I273" s="7"/>
      <c r="J273" s="7"/>
      <c r="K273" s="7"/>
      <c r="L273" s="7" t="s">
        <v>377</v>
      </c>
      <c r="M273" s="7" t="s">
        <v>3386</v>
      </c>
      <c r="N273" s="7" t="s">
        <v>359</v>
      </c>
      <c r="O273" s="7" t="s">
        <v>12</v>
      </c>
      <c r="P273" s="7">
        <v>3122054533</v>
      </c>
      <c r="Q273" s="7">
        <v>3214454609</v>
      </c>
      <c r="R273" s="7">
        <v>3175321</v>
      </c>
      <c r="S273" s="7"/>
      <c r="T273" s="7"/>
      <c r="U273" s="7"/>
      <c r="V273" s="7" t="s">
        <v>1245</v>
      </c>
      <c r="W273" s="7"/>
      <c r="X273" s="7"/>
      <c r="Y273" s="7"/>
      <c r="Z273" s="7"/>
      <c r="AA273" s="7"/>
    </row>
    <row r="274" spans="1:29" ht="15" customHeight="1" x14ac:dyDescent="0.25">
      <c r="A274" s="7">
        <v>1539</v>
      </c>
      <c r="B274" s="2" t="s">
        <v>1246</v>
      </c>
      <c r="C274" s="7" t="s">
        <v>2450</v>
      </c>
      <c r="D274" s="7" t="s">
        <v>480</v>
      </c>
      <c r="E274" s="7" t="s">
        <v>406</v>
      </c>
      <c r="F274" s="7" t="s">
        <v>2451</v>
      </c>
      <c r="G274" s="7" t="s">
        <v>1257</v>
      </c>
      <c r="H274" s="7" t="s">
        <v>1258</v>
      </c>
      <c r="I274" s="7"/>
      <c r="J274" s="7"/>
      <c r="K274" s="7"/>
      <c r="L274" s="7" t="s">
        <v>1247</v>
      </c>
      <c r="M274" s="7" t="s">
        <v>3228</v>
      </c>
      <c r="N274" s="7" t="s">
        <v>480</v>
      </c>
      <c r="O274" s="7" t="s">
        <v>406</v>
      </c>
      <c r="P274" s="7">
        <v>3135356711</v>
      </c>
      <c r="R274" s="7"/>
      <c r="S274" s="7"/>
      <c r="T274" s="7"/>
      <c r="U274" s="7"/>
      <c r="V274" s="7" t="s">
        <v>1248</v>
      </c>
      <c r="W274" s="7"/>
      <c r="X274" s="7"/>
      <c r="Y274" s="7"/>
      <c r="Z274" s="7"/>
      <c r="AA274" s="7"/>
    </row>
    <row r="275" spans="1:29" ht="15" customHeight="1" x14ac:dyDescent="0.25">
      <c r="A275" s="7" t="s">
        <v>3063</v>
      </c>
      <c r="B275" s="2" t="s">
        <v>1249</v>
      </c>
      <c r="C275" s="7" t="s">
        <v>2452</v>
      </c>
      <c r="D275" s="7" t="s">
        <v>125</v>
      </c>
      <c r="E275" s="7" t="s">
        <v>406</v>
      </c>
      <c r="F275" s="7"/>
      <c r="G275" s="7"/>
      <c r="H275" s="7"/>
      <c r="I275" s="7"/>
      <c r="J275" s="7"/>
      <c r="K275" s="7"/>
      <c r="L275" s="7" t="s">
        <v>1191</v>
      </c>
      <c r="M275" s="7" t="s">
        <v>13</v>
      </c>
      <c r="N275" s="7"/>
      <c r="O275" s="7"/>
      <c r="P275" s="7">
        <v>3131990</v>
      </c>
      <c r="Q275" s="7">
        <v>3014581782</v>
      </c>
      <c r="R275" s="7">
        <v>3017579333</v>
      </c>
      <c r="T275" s="7"/>
      <c r="U275" s="7"/>
      <c r="V275" s="7" t="s">
        <v>1250</v>
      </c>
      <c r="W275" s="7"/>
      <c r="Y275" s="7"/>
      <c r="Z275" s="7"/>
      <c r="AA275" s="7"/>
      <c r="AC275" s="10" t="s">
        <v>1251</v>
      </c>
    </row>
    <row r="276" spans="1:29" ht="15" customHeight="1" x14ac:dyDescent="0.25">
      <c r="A276" s="7">
        <v>2435</v>
      </c>
      <c r="B276" s="2" t="s">
        <v>1252</v>
      </c>
      <c r="C276" s="7" t="s">
        <v>2453</v>
      </c>
      <c r="D276" s="7" t="s">
        <v>125</v>
      </c>
      <c r="E276" s="7" t="s">
        <v>406</v>
      </c>
      <c r="F276" s="7"/>
      <c r="G276" s="7"/>
      <c r="H276" s="7"/>
      <c r="I276" s="7"/>
      <c r="J276" s="7"/>
      <c r="K276" s="7"/>
      <c r="L276" s="7" t="s">
        <v>205</v>
      </c>
      <c r="M276" s="7" t="s">
        <v>13</v>
      </c>
      <c r="N276" s="7"/>
      <c r="O276" s="7"/>
      <c r="P276" s="7">
        <v>3104244564</v>
      </c>
      <c r="Q276" s="7"/>
      <c r="R276" s="7"/>
      <c r="S276" s="7"/>
      <c r="T276" s="7"/>
      <c r="U276" s="7"/>
      <c r="V276" s="7" t="s">
        <v>1253</v>
      </c>
      <c r="W276" s="7"/>
      <c r="X276" s="7"/>
      <c r="Y276" s="7"/>
      <c r="Z276" s="7"/>
      <c r="AA276" s="7"/>
    </row>
    <row r="277" spans="1:29" ht="15" customHeight="1" x14ac:dyDescent="0.25">
      <c r="A277" s="7">
        <v>2513</v>
      </c>
      <c r="B277" s="2" t="s">
        <v>1254</v>
      </c>
      <c r="C277" s="7" t="s">
        <v>2454</v>
      </c>
      <c r="D277" s="7" t="s">
        <v>1255</v>
      </c>
      <c r="E277" s="7" t="s">
        <v>406</v>
      </c>
      <c r="F277" s="7"/>
      <c r="H277" s="7"/>
      <c r="I277" s="7"/>
      <c r="J277" s="7"/>
      <c r="K277" s="7"/>
      <c r="L277" s="7" t="s">
        <v>619</v>
      </c>
      <c r="M277" s="7" t="s">
        <v>3229</v>
      </c>
      <c r="N277" s="7" t="s">
        <v>480</v>
      </c>
      <c r="O277" s="7" t="s">
        <v>406</v>
      </c>
      <c r="P277" s="7">
        <v>3116171667</v>
      </c>
      <c r="Q277" s="7"/>
      <c r="R277" s="7"/>
      <c r="S277" s="7"/>
      <c r="T277" s="7"/>
      <c r="U277" s="7"/>
      <c r="V277" s="7" t="s">
        <v>1256</v>
      </c>
      <c r="W277" s="7"/>
      <c r="X277" s="7"/>
      <c r="Y277" s="7"/>
      <c r="Z277" s="7"/>
      <c r="AA277" s="7"/>
    </row>
    <row r="278" spans="1:29" ht="15" customHeight="1" x14ac:dyDescent="0.25">
      <c r="A278" s="7">
        <v>2330</v>
      </c>
      <c r="B278" s="2" t="s">
        <v>1259</v>
      </c>
      <c r="C278" s="7" t="s">
        <v>2455</v>
      </c>
      <c r="D278" s="7" t="s">
        <v>1212</v>
      </c>
      <c r="E278" s="7" t="s">
        <v>406</v>
      </c>
      <c r="I278" s="7"/>
      <c r="J278" s="7"/>
      <c r="K278" s="7"/>
      <c r="L278" s="7" t="s">
        <v>2347</v>
      </c>
      <c r="M278" s="7" t="s">
        <v>2909</v>
      </c>
      <c r="N278" s="7" t="s">
        <v>1298</v>
      </c>
      <c r="O278" s="7" t="s">
        <v>12</v>
      </c>
      <c r="P278" s="7">
        <v>6014060</v>
      </c>
      <c r="Q278" s="7">
        <v>3207357285</v>
      </c>
      <c r="R278" s="7"/>
      <c r="S278" s="7"/>
      <c r="T278" s="7"/>
      <c r="U278" s="7"/>
      <c r="V278" s="7" t="s">
        <v>1260</v>
      </c>
      <c r="W278" s="7"/>
      <c r="X278" s="7"/>
      <c r="Y278" s="7"/>
      <c r="Z278" s="7"/>
      <c r="AA278" s="7"/>
      <c r="AB278" s="7"/>
      <c r="AC278" s="7"/>
    </row>
    <row r="279" spans="1:29" ht="15" customHeight="1" x14ac:dyDescent="0.25">
      <c r="A279" s="7">
        <v>1742</v>
      </c>
      <c r="B279" s="2" t="s">
        <v>1261</v>
      </c>
      <c r="C279" s="7" t="s">
        <v>2456</v>
      </c>
      <c r="D279" s="7" t="s">
        <v>430</v>
      </c>
      <c r="E279" s="7" t="s">
        <v>406</v>
      </c>
      <c r="I279" s="7"/>
      <c r="J279" s="7"/>
      <c r="K279" s="7"/>
      <c r="L279" s="7" t="s">
        <v>405</v>
      </c>
      <c r="M279" s="7" t="s">
        <v>3230</v>
      </c>
      <c r="N279" s="7" t="s">
        <v>105</v>
      </c>
      <c r="O279" s="7" t="s">
        <v>12</v>
      </c>
      <c r="P279" s="7">
        <v>2855943</v>
      </c>
      <c r="Q279" s="7" t="s">
        <v>3544</v>
      </c>
      <c r="R279" s="7">
        <v>3503824757</v>
      </c>
      <c r="S279" s="7">
        <v>3116331400</v>
      </c>
      <c r="T279" s="7"/>
      <c r="U279" s="7"/>
      <c r="V279" s="7" t="s">
        <v>1262</v>
      </c>
      <c r="W279" s="7"/>
      <c r="X279" s="7"/>
      <c r="Y279" s="7"/>
      <c r="Z279" s="7"/>
      <c r="AA279" s="7"/>
      <c r="AB279" s="7"/>
      <c r="AC279" s="7"/>
    </row>
    <row r="280" spans="1:29" ht="15" customHeight="1" x14ac:dyDescent="0.25">
      <c r="A280" s="7">
        <v>2979</v>
      </c>
      <c r="B280" s="2" t="s">
        <v>1263</v>
      </c>
      <c r="C280" s="7" t="s">
        <v>3011</v>
      </c>
      <c r="D280" s="7" t="s">
        <v>430</v>
      </c>
      <c r="E280" s="7" t="s">
        <v>406</v>
      </c>
      <c r="I280" s="7"/>
      <c r="J280" s="7"/>
      <c r="K280" s="7"/>
      <c r="L280" s="7" t="s">
        <v>677</v>
      </c>
      <c r="M280" s="7" t="s">
        <v>2933</v>
      </c>
      <c r="N280" s="7" t="s">
        <v>1264</v>
      </c>
      <c r="O280" s="7" t="s">
        <v>406</v>
      </c>
      <c r="P280" s="7">
        <v>3246803795</v>
      </c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</row>
    <row r="281" spans="1:29" ht="15" customHeight="1" x14ac:dyDescent="0.25">
      <c r="A281" s="7">
        <v>1948</v>
      </c>
      <c r="B281" s="2" t="s">
        <v>1265</v>
      </c>
      <c r="C281" s="7" t="s">
        <v>2457</v>
      </c>
      <c r="D281" s="7" t="s">
        <v>480</v>
      </c>
      <c r="E281" s="7" t="s">
        <v>406</v>
      </c>
      <c r="I281" s="7"/>
      <c r="J281" s="7"/>
      <c r="K281" s="7"/>
      <c r="L281" s="7" t="s">
        <v>479</v>
      </c>
      <c r="M281" s="7" t="s">
        <v>1299</v>
      </c>
      <c r="N281" s="7" t="s">
        <v>480</v>
      </c>
      <c r="O281" s="7" t="s">
        <v>406</v>
      </c>
      <c r="P281" s="7">
        <v>7826973</v>
      </c>
      <c r="Q281" s="7">
        <v>3106539421</v>
      </c>
      <c r="R281" s="7">
        <v>3205744485</v>
      </c>
      <c r="S281" s="7"/>
      <c r="T281" s="7"/>
      <c r="U281" s="7"/>
      <c r="V281" s="7" t="s">
        <v>1266</v>
      </c>
      <c r="W281" s="7"/>
      <c r="X281" s="7"/>
      <c r="Y281" s="7"/>
      <c r="Z281" s="7"/>
      <c r="AA281" s="7"/>
      <c r="AB281" s="7"/>
      <c r="AC281" s="7"/>
    </row>
    <row r="282" spans="1:29" ht="15" customHeight="1" x14ac:dyDescent="0.25">
      <c r="A282" s="7">
        <v>1893</v>
      </c>
      <c r="B282" s="2" t="s">
        <v>1267</v>
      </c>
      <c r="C282" s="7" t="s">
        <v>2458</v>
      </c>
      <c r="D282" s="7" t="s">
        <v>480</v>
      </c>
      <c r="E282" s="7" t="s">
        <v>406</v>
      </c>
      <c r="I282" s="7"/>
      <c r="J282" s="7"/>
      <c r="K282" s="7"/>
      <c r="L282" s="7" t="s">
        <v>2348</v>
      </c>
      <c r="M282" s="7" t="s">
        <v>3004</v>
      </c>
      <c r="N282" s="7" t="s">
        <v>480</v>
      </c>
      <c r="O282" s="7" t="s">
        <v>406</v>
      </c>
      <c r="P282" s="7">
        <v>7959466</v>
      </c>
      <c r="Q282" s="7">
        <v>3135557626</v>
      </c>
      <c r="R282" s="7"/>
      <c r="S282" s="7"/>
      <c r="T282" s="7"/>
      <c r="U282" s="7"/>
      <c r="V282" s="7" t="s">
        <v>1268</v>
      </c>
      <c r="W282" s="7"/>
      <c r="X282" s="7"/>
      <c r="Y282" s="7"/>
      <c r="Z282" s="7"/>
      <c r="AA282" s="7"/>
      <c r="AB282" s="7"/>
      <c r="AC282" s="7"/>
    </row>
    <row r="283" spans="1:29" ht="15" customHeight="1" x14ac:dyDescent="0.25">
      <c r="A283" s="7">
        <v>2643</v>
      </c>
      <c r="B283" s="2" t="s">
        <v>1269</v>
      </c>
      <c r="C283" s="7" t="s">
        <v>2459</v>
      </c>
      <c r="D283" s="7" t="s">
        <v>1270</v>
      </c>
      <c r="E283" s="7" t="s">
        <v>406</v>
      </c>
      <c r="F283" s="7"/>
      <c r="G283" s="7"/>
      <c r="H283" s="7"/>
      <c r="I283" s="7"/>
      <c r="J283" s="7"/>
      <c r="K283" s="7"/>
      <c r="L283" s="7" t="s">
        <v>38</v>
      </c>
      <c r="M283" s="7"/>
      <c r="N283" s="7"/>
      <c r="O283" s="7"/>
      <c r="P283" s="7">
        <v>3508901146</v>
      </c>
      <c r="Q283" s="7"/>
      <c r="R283" s="7"/>
      <c r="S283" s="7"/>
      <c r="T283" s="7"/>
      <c r="U283" s="7"/>
      <c r="V283" s="7" t="s">
        <v>1271</v>
      </c>
      <c r="W283" s="7"/>
      <c r="X283" s="7"/>
      <c r="Y283" s="7"/>
      <c r="Z283" s="7"/>
      <c r="AA283" s="7"/>
      <c r="AB283" s="7"/>
      <c r="AC283" s="7"/>
    </row>
    <row r="284" spans="1:29" ht="15" customHeight="1" x14ac:dyDescent="0.25">
      <c r="A284" s="7">
        <v>2751</v>
      </c>
      <c r="B284" s="2" t="s">
        <v>1272</v>
      </c>
      <c r="C284" s="7" t="s">
        <v>2888</v>
      </c>
      <c r="D284" s="7" t="s">
        <v>480</v>
      </c>
      <c r="E284" s="7" t="s">
        <v>406</v>
      </c>
      <c r="I284" s="7"/>
      <c r="J284" s="7"/>
      <c r="K284" s="7"/>
      <c r="L284" s="7" t="s">
        <v>205</v>
      </c>
      <c r="M284" s="7" t="s">
        <v>3387</v>
      </c>
      <c r="N284" s="7"/>
      <c r="O284" s="7" t="s">
        <v>406</v>
      </c>
      <c r="P284" s="7">
        <v>3013631005</v>
      </c>
      <c r="Q284" s="7">
        <v>7930050</v>
      </c>
      <c r="R284" s="7"/>
      <c r="S284" s="7"/>
      <c r="T284" s="7"/>
      <c r="U284" s="7"/>
      <c r="V284" s="7" t="s">
        <v>1273</v>
      </c>
      <c r="W284" s="7"/>
      <c r="X284" s="7"/>
      <c r="Y284" s="7"/>
      <c r="Z284" s="7"/>
      <c r="AA284" s="7"/>
      <c r="AB284" s="7"/>
      <c r="AC284" s="7"/>
    </row>
    <row r="285" spans="1:29" ht="15" customHeight="1" x14ac:dyDescent="0.25">
      <c r="A285" s="7">
        <v>1958</v>
      </c>
      <c r="B285" s="2" t="s">
        <v>1274</v>
      </c>
      <c r="C285" s="7" t="s">
        <v>2460</v>
      </c>
      <c r="D285" s="7" t="s">
        <v>480</v>
      </c>
      <c r="E285" s="7" t="s">
        <v>406</v>
      </c>
      <c r="I285" s="7"/>
      <c r="J285" s="7"/>
      <c r="K285" s="7"/>
      <c r="L285" s="7" t="s">
        <v>467</v>
      </c>
      <c r="M285" s="7" t="s">
        <v>3231</v>
      </c>
      <c r="N285" s="7" t="s">
        <v>480</v>
      </c>
      <c r="O285" s="7" t="s">
        <v>406</v>
      </c>
      <c r="P285" s="7">
        <v>3135322967</v>
      </c>
      <c r="Q285" s="7"/>
      <c r="R285" s="7"/>
      <c r="S285" s="7"/>
      <c r="T285" s="7"/>
      <c r="U285" s="7"/>
      <c r="V285" s="7" t="s">
        <v>1275</v>
      </c>
      <c r="W285" s="7"/>
      <c r="X285" s="7"/>
      <c r="Y285" s="7"/>
      <c r="Z285" s="7"/>
      <c r="AA285" s="7"/>
      <c r="AB285" s="7"/>
      <c r="AC285" s="7"/>
    </row>
    <row r="286" spans="1:29" ht="15" customHeight="1" x14ac:dyDescent="0.25">
      <c r="A286" s="7">
        <v>2594</v>
      </c>
      <c r="B286" s="2" t="s">
        <v>1276</v>
      </c>
      <c r="C286" s="7" t="s">
        <v>2461</v>
      </c>
      <c r="D286" s="7" t="s">
        <v>1277</v>
      </c>
      <c r="E286" s="7" t="s">
        <v>406</v>
      </c>
      <c r="H286" s="7"/>
      <c r="I286" s="7"/>
      <c r="J286" s="7"/>
      <c r="K286" s="7"/>
      <c r="L286" s="7" t="s">
        <v>38</v>
      </c>
      <c r="M286" s="7" t="s">
        <v>3388</v>
      </c>
      <c r="N286" s="7" t="s">
        <v>1300</v>
      </c>
      <c r="O286" s="7" t="s">
        <v>406</v>
      </c>
      <c r="P286" s="7">
        <v>3168300552</v>
      </c>
      <c r="Q286" s="7"/>
      <c r="R286" s="7"/>
      <c r="S286" s="7"/>
      <c r="T286" s="7"/>
      <c r="U286" s="7"/>
      <c r="V286" s="7" t="s">
        <v>1278</v>
      </c>
      <c r="W286" s="7"/>
      <c r="X286" s="7"/>
      <c r="Y286" s="7"/>
      <c r="Z286" s="7"/>
      <c r="AA286" s="7"/>
      <c r="AB286" s="7"/>
      <c r="AC286" s="7"/>
    </row>
    <row r="287" spans="1:29" ht="15" customHeight="1" x14ac:dyDescent="0.25">
      <c r="A287" s="5" t="s">
        <v>3146</v>
      </c>
      <c r="B287" s="2" t="s">
        <v>1279</v>
      </c>
      <c r="C287" s="7" t="s">
        <v>2462</v>
      </c>
      <c r="D287" s="7" t="s">
        <v>480</v>
      </c>
      <c r="E287" s="7" t="s">
        <v>406</v>
      </c>
      <c r="I287" s="7"/>
      <c r="J287" s="7"/>
      <c r="K287" s="7"/>
      <c r="L287" s="7" t="s">
        <v>1280</v>
      </c>
      <c r="M287" s="7" t="s">
        <v>3389</v>
      </c>
      <c r="N287" s="7" t="s">
        <v>480</v>
      </c>
      <c r="O287" s="7" t="s">
        <v>406</v>
      </c>
      <c r="P287" s="7"/>
      <c r="Q287" s="7"/>
      <c r="R287" s="7"/>
      <c r="S287" s="7"/>
      <c r="T287" s="7"/>
      <c r="U287" s="7"/>
      <c r="V287" s="7" t="s">
        <v>1281</v>
      </c>
      <c r="W287" s="7"/>
      <c r="X287" s="7"/>
      <c r="Y287" s="7"/>
      <c r="Z287" s="7"/>
      <c r="AA287" s="7"/>
      <c r="AC287" s="7"/>
    </row>
    <row r="288" spans="1:29" ht="15" customHeight="1" x14ac:dyDescent="0.25">
      <c r="A288" s="7">
        <v>2423</v>
      </c>
      <c r="B288" s="2" t="s">
        <v>1282</v>
      </c>
      <c r="C288" s="7" t="s">
        <v>2463</v>
      </c>
      <c r="D288" s="7" t="s">
        <v>480</v>
      </c>
      <c r="E288" s="7" t="s">
        <v>406</v>
      </c>
      <c r="F288" s="7"/>
      <c r="G288" s="7"/>
      <c r="H288" s="7"/>
      <c r="I288" s="7"/>
      <c r="J288" s="7"/>
      <c r="K288" s="7"/>
      <c r="L288" s="7" t="s">
        <v>38</v>
      </c>
      <c r="M288" s="7" t="s">
        <v>2903</v>
      </c>
      <c r="N288" s="7" t="s">
        <v>480</v>
      </c>
      <c r="O288" s="7" t="s">
        <v>406</v>
      </c>
      <c r="P288" s="7">
        <v>3215492945</v>
      </c>
      <c r="Q288" s="7">
        <v>3215491626</v>
      </c>
      <c r="R288" s="7"/>
      <c r="S288" s="7"/>
      <c r="T288" s="7"/>
      <c r="U288" s="7"/>
      <c r="V288" s="7" t="s">
        <v>1283</v>
      </c>
      <c r="W288" s="7"/>
      <c r="X288" s="7"/>
      <c r="Y288" s="7"/>
      <c r="Z288" s="7"/>
      <c r="AA288" s="7"/>
      <c r="AB288" s="7"/>
      <c r="AC288" s="7"/>
    </row>
    <row r="289" spans="1:29" ht="15" customHeight="1" x14ac:dyDescent="0.25">
      <c r="A289" s="7">
        <v>2673</v>
      </c>
      <c r="B289" s="2" t="s">
        <v>1284</v>
      </c>
      <c r="C289" s="7" t="s">
        <v>2738</v>
      </c>
      <c r="D289" s="7" t="s">
        <v>125</v>
      </c>
      <c r="E289" s="7" t="s">
        <v>406</v>
      </c>
      <c r="H289" s="7"/>
      <c r="I289" s="7"/>
      <c r="J289" s="7"/>
      <c r="K289" s="7"/>
      <c r="L289" s="7"/>
      <c r="M289" s="7" t="s">
        <v>3232</v>
      </c>
      <c r="N289" s="7" t="s">
        <v>359</v>
      </c>
      <c r="O289" s="7" t="s">
        <v>12</v>
      </c>
      <c r="P289" s="7">
        <v>4408840</v>
      </c>
      <c r="Q289" s="7">
        <v>3116352044</v>
      </c>
      <c r="R289" s="7"/>
      <c r="S289" s="7"/>
      <c r="T289" s="7"/>
      <c r="U289" s="7"/>
      <c r="V289" s="7" t="s">
        <v>1285</v>
      </c>
      <c r="W289" s="7"/>
      <c r="X289" s="7"/>
      <c r="Y289" s="7"/>
      <c r="Z289" s="7"/>
      <c r="AA289" s="7"/>
      <c r="AB289" s="7"/>
      <c r="AC289" s="7"/>
    </row>
    <row r="290" spans="1:29" ht="15" customHeight="1" x14ac:dyDescent="0.25">
      <c r="A290" s="7">
        <v>1059</v>
      </c>
      <c r="B290" s="2" t="s">
        <v>1286</v>
      </c>
      <c r="C290" s="7" t="s">
        <v>2464</v>
      </c>
      <c r="D290" s="7" t="s">
        <v>480</v>
      </c>
      <c r="E290" s="7" t="s">
        <v>406</v>
      </c>
      <c r="I290" s="7"/>
      <c r="J290" s="7"/>
      <c r="K290" s="7"/>
      <c r="L290" s="7" t="s">
        <v>422</v>
      </c>
      <c r="M290" s="7" t="s">
        <v>3233</v>
      </c>
      <c r="N290" s="7" t="s">
        <v>480</v>
      </c>
      <c r="O290" s="7" t="s">
        <v>406</v>
      </c>
      <c r="P290" s="7">
        <v>7830179</v>
      </c>
      <c r="Q290" s="7">
        <v>3107574624</v>
      </c>
      <c r="R290" s="7"/>
      <c r="S290" s="7"/>
      <c r="T290" s="7"/>
      <c r="U290" s="7"/>
      <c r="V290" s="7" t="s">
        <v>1287</v>
      </c>
      <c r="W290" s="7"/>
      <c r="X290" s="7"/>
      <c r="Y290" s="7"/>
      <c r="Z290" s="7"/>
      <c r="AA290" s="7"/>
      <c r="AB290" s="7"/>
      <c r="AC290" s="7"/>
    </row>
    <row r="291" spans="1:29" ht="15" customHeight="1" x14ac:dyDescent="0.25">
      <c r="A291" s="7">
        <v>1577</v>
      </c>
      <c r="B291" s="2" t="s">
        <v>1288</v>
      </c>
      <c r="C291" s="7" t="s">
        <v>2465</v>
      </c>
      <c r="D291" s="7" t="s">
        <v>480</v>
      </c>
      <c r="E291" s="7" t="s">
        <v>406</v>
      </c>
      <c r="I291" s="7"/>
      <c r="J291" s="7"/>
      <c r="K291" s="7"/>
      <c r="L291" s="7" t="s">
        <v>405</v>
      </c>
      <c r="M291" s="7" t="s">
        <v>3234</v>
      </c>
      <c r="N291" s="7" t="s">
        <v>480</v>
      </c>
      <c r="O291" s="7" t="s">
        <v>406</v>
      </c>
      <c r="P291" s="7">
        <v>3205490893</v>
      </c>
      <c r="Q291" s="7"/>
      <c r="R291" s="7"/>
      <c r="S291" s="7"/>
      <c r="T291" s="7"/>
      <c r="U291" s="7"/>
      <c r="V291" s="7" t="s">
        <v>1289</v>
      </c>
      <c r="W291" s="7"/>
      <c r="X291" s="7"/>
      <c r="Y291" s="7"/>
      <c r="Z291" s="7"/>
      <c r="AA291" s="7"/>
      <c r="AB291" s="7"/>
      <c r="AC291" s="7"/>
    </row>
    <row r="292" spans="1:29" ht="15" customHeight="1" x14ac:dyDescent="0.25">
      <c r="A292" s="7">
        <v>2726</v>
      </c>
      <c r="B292" s="2" t="s">
        <v>1290</v>
      </c>
      <c r="C292" s="7" t="s">
        <v>2466</v>
      </c>
      <c r="D292" s="7" t="s">
        <v>480</v>
      </c>
      <c r="E292" s="7" t="s">
        <v>406</v>
      </c>
      <c r="H292" s="7"/>
      <c r="I292" s="7"/>
      <c r="J292" s="7"/>
      <c r="K292" s="7"/>
      <c r="L292" s="7" t="s">
        <v>798</v>
      </c>
      <c r="M292" s="7" t="s">
        <v>3235</v>
      </c>
      <c r="N292" s="7" t="s">
        <v>480</v>
      </c>
      <c r="O292" s="7" t="s">
        <v>406</v>
      </c>
      <c r="P292" s="7">
        <v>3187558183</v>
      </c>
      <c r="Q292" s="7"/>
      <c r="R292" s="7"/>
      <c r="S292" s="7"/>
      <c r="T292" s="7"/>
      <c r="U292" s="7"/>
      <c r="V292" s="7" t="s">
        <v>1291</v>
      </c>
      <c r="W292" s="7"/>
      <c r="X292" s="7"/>
      <c r="Y292" s="7"/>
      <c r="Z292" s="7"/>
      <c r="AA292" s="7"/>
      <c r="AB292" s="7"/>
      <c r="AC292" s="7"/>
    </row>
    <row r="293" spans="1:29" ht="15" customHeight="1" x14ac:dyDescent="0.25">
      <c r="A293" s="7">
        <v>1766</v>
      </c>
      <c r="B293" s="2" t="s">
        <v>1292</v>
      </c>
      <c r="C293" s="7" t="s">
        <v>2467</v>
      </c>
      <c r="D293" s="7" t="s">
        <v>480</v>
      </c>
      <c r="E293" s="7" t="s">
        <v>406</v>
      </c>
      <c r="I293" s="7"/>
      <c r="J293" s="7"/>
      <c r="K293" s="7"/>
      <c r="L293" s="7" t="s">
        <v>405</v>
      </c>
      <c r="M293" s="7" t="s">
        <v>1301</v>
      </c>
      <c r="N293" s="7" t="s">
        <v>480</v>
      </c>
      <c r="O293" s="7" t="s">
        <v>406</v>
      </c>
      <c r="P293" s="7">
        <v>7824582</v>
      </c>
      <c r="Q293" s="7">
        <v>7822683</v>
      </c>
      <c r="R293" s="7">
        <v>3106371165</v>
      </c>
      <c r="S293" s="7"/>
      <c r="T293" s="7"/>
      <c r="U293" s="7"/>
      <c r="V293" s="7" t="s">
        <v>1293</v>
      </c>
      <c r="W293" s="7"/>
      <c r="X293" s="7"/>
      <c r="Y293" s="7"/>
      <c r="Z293" s="7"/>
      <c r="AA293" s="7"/>
      <c r="AB293" s="7"/>
      <c r="AC293" s="7"/>
    </row>
    <row r="294" spans="1:29" ht="15" customHeight="1" x14ac:dyDescent="0.25">
      <c r="A294" s="7">
        <v>1307</v>
      </c>
      <c r="B294" s="2" t="s">
        <v>394</v>
      </c>
      <c r="C294" s="7" t="s">
        <v>1302</v>
      </c>
      <c r="D294" s="7" t="s">
        <v>430</v>
      </c>
      <c r="E294" s="7" t="s">
        <v>406</v>
      </c>
      <c r="F294" s="5" t="s">
        <v>436</v>
      </c>
      <c r="G294" s="5" t="s">
        <v>1303</v>
      </c>
      <c r="H294" s="7" t="s">
        <v>12</v>
      </c>
      <c r="I294" s="7"/>
      <c r="J294" s="7"/>
      <c r="K294" s="7"/>
      <c r="L294" s="7" t="s">
        <v>405</v>
      </c>
      <c r="M294" s="7" t="s">
        <v>3163</v>
      </c>
      <c r="N294" s="7" t="s">
        <v>359</v>
      </c>
      <c r="O294" s="7" t="s">
        <v>12</v>
      </c>
      <c r="P294" s="7">
        <v>3158400</v>
      </c>
      <c r="Q294" s="7" t="s">
        <v>3542</v>
      </c>
      <c r="R294" s="7" t="s">
        <v>3550</v>
      </c>
      <c r="S294" s="7">
        <v>3136860539</v>
      </c>
      <c r="T294" s="7" t="s">
        <v>1294</v>
      </c>
      <c r="U294" s="7"/>
      <c r="V294" s="7" t="s">
        <v>398</v>
      </c>
      <c r="W294" s="7" t="s">
        <v>397</v>
      </c>
      <c r="X294" s="7"/>
      <c r="Y294" s="7"/>
      <c r="Z294" s="7"/>
      <c r="AA294" s="7"/>
      <c r="AB294" s="7"/>
      <c r="AC294" s="10" t="s">
        <v>111</v>
      </c>
    </row>
    <row r="295" spans="1:29" ht="15" customHeight="1" x14ac:dyDescent="0.25">
      <c r="A295" s="7">
        <v>2724</v>
      </c>
      <c r="B295" s="2" t="s">
        <v>1295</v>
      </c>
      <c r="C295" s="7" t="s">
        <v>2739</v>
      </c>
      <c r="D295" s="7" t="s">
        <v>1296</v>
      </c>
      <c r="E295" s="7" t="s">
        <v>406</v>
      </c>
      <c r="H295" s="7"/>
      <c r="I295" s="7"/>
      <c r="J295" s="7"/>
      <c r="K295" s="7"/>
      <c r="L295" s="7"/>
      <c r="M295" s="7" t="s">
        <v>2991</v>
      </c>
      <c r="N295" s="7" t="s">
        <v>1300</v>
      </c>
      <c r="O295" s="7" t="s">
        <v>406</v>
      </c>
      <c r="P295" s="7">
        <v>3146561443</v>
      </c>
      <c r="Q295" s="7"/>
      <c r="R295" s="7"/>
      <c r="S295" s="7"/>
      <c r="T295" s="7"/>
      <c r="U295" s="7"/>
      <c r="V295" s="7" t="s">
        <v>1297</v>
      </c>
      <c r="W295" s="7"/>
      <c r="X295" s="7"/>
      <c r="Y295" s="7"/>
      <c r="Z295" s="7"/>
      <c r="AA295" s="7"/>
      <c r="AC295" s="7"/>
    </row>
    <row r="296" spans="1:29" ht="15" customHeight="1" x14ac:dyDescent="0.25">
      <c r="A296" s="7">
        <v>2758</v>
      </c>
      <c r="B296" s="2" t="s">
        <v>1304</v>
      </c>
      <c r="C296" s="7" t="s">
        <v>2468</v>
      </c>
      <c r="D296" s="7" t="s">
        <v>125</v>
      </c>
      <c r="E296" s="7" t="s">
        <v>406</v>
      </c>
      <c r="F296" s="7"/>
      <c r="G296" s="7"/>
      <c r="H296" s="7"/>
      <c r="I296" s="7"/>
      <c r="J296" s="7"/>
      <c r="K296" s="7"/>
      <c r="L296" s="7" t="s">
        <v>65</v>
      </c>
      <c r="M296" s="7" t="s">
        <v>3502</v>
      </c>
      <c r="N296" s="7" t="s">
        <v>151</v>
      </c>
      <c r="O296" s="7" t="s">
        <v>12</v>
      </c>
      <c r="P296" s="7">
        <v>3104698850</v>
      </c>
      <c r="Q296" s="7">
        <v>3027894</v>
      </c>
      <c r="R296" s="7"/>
      <c r="S296" s="7"/>
      <c r="T296" s="7"/>
      <c r="U296" s="7"/>
      <c r="V296" s="7" t="s">
        <v>1305</v>
      </c>
      <c r="W296" s="7"/>
      <c r="X296" s="7"/>
      <c r="Y296" s="7"/>
      <c r="Z296" s="7"/>
      <c r="AA296" s="7"/>
      <c r="AB296" s="7"/>
      <c r="AC296" s="7"/>
    </row>
    <row r="297" spans="1:29" ht="15" customHeight="1" x14ac:dyDescent="0.25">
      <c r="A297" s="7">
        <v>2372</v>
      </c>
      <c r="B297" s="2" t="s">
        <v>1306</v>
      </c>
      <c r="C297" s="7" t="s">
        <v>2469</v>
      </c>
      <c r="D297" s="7" t="s">
        <v>125</v>
      </c>
      <c r="E297" s="7" t="s">
        <v>406</v>
      </c>
      <c r="F297" s="7"/>
      <c r="H297" s="7"/>
      <c r="I297" s="7"/>
      <c r="J297" s="7"/>
      <c r="K297" s="7"/>
      <c r="L297" s="7" t="s">
        <v>1348</v>
      </c>
      <c r="M297" s="7" t="s">
        <v>2992</v>
      </c>
      <c r="N297" s="5" t="s">
        <v>359</v>
      </c>
      <c r="O297" s="5" t="s">
        <v>12</v>
      </c>
      <c r="P297" s="7">
        <v>3012503025</v>
      </c>
      <c r="Q297" s="7">
        <v>3125415</v>
      </c>
      <c r="S297" s="7"/>
      <c r="T297" s="7"/>
      <c r="U297" s="7"/>
      <c r="V297" s="7" t="s">
        <v>1307</v>
      </c>
      <c r="W297" s="7"/>
      <c r="X297" s="7"/>
      <c r="Y297" s="7"/>
      <c r="Z297" s="7"/>
      <c r="AA297" s="7"/>
      <c r="AB297" s="7"/>
      <c r="AC297" s="7"/>
    </row>
    <row r="298" spans="1:29" ht="15" customHeight="1" x14ac:dyDescent="0.25">
      <c r="A298" s="7">
        <v>2572</v>
      </c>
      <c r="B298" s="2" t="s">
        <v>1308</v>
      </c>
      <c r="C298" s="7" t="s">
        <v>2740</v>
      </c>
      <c r="D298" s="7" t="s">
        <v>1300</v>
      </c>
      <c r="E298" s="7" t="s">
        <v>406</v>
      </c>
      <c r="G298" s="7"/>
      <c r="H298" s="7"/>
      <c r="I298" s="7"/>
      <c r="J298" s="7"/>
      <c r="K298" s="7"/>
      <c r="L298" s="7" t="s">
        <v>1309</v>
      </c>
      <c r="M298" s="7" t="s">
        <v>3390</v>
      </c>
      <c r="N298" s="5" t="s">
        <v>359</v>
      </c>
      <c r="O298" s="5" t="s">
        <v>12</v>
      </c>
      <c r="P298" s="7">
        <v>3136711223</v>
      </c>
      <c r="Q298" s="7"/>
      <c r="R298" s="7"/>
      <c r="S298" s="7"/>
      <c r="T298" s="7"/>
      <c r="U298" s="7"/>
      <c r="V298" s="7" t="s">
        <v>1310</v>
      </c>
      <c r="W298" s="7"/>
      <c r="X298" s="7"/>
      <c r="Y298" s="7"/>
      <c r="Z298" s="7"/>
      <c r="AA298" s="7"/>
      <c r="AB298" s="7"/>
      <c r="AC298" s="7"/>
    </row>
    <row r="299" spans="1:29" ht="15" customHeight="1" x14ac:dyDescent="0.25">
      <c r="A299" s="7">
        <v>2785</v>
      </c>
      <c r="B299" s="2" t="s">
        <v>1311</v>
      </c>
      <c r="C299" s="7" t="s">
        <v>2741</v>
      </c>
      <c r="D299" s="7" t="s">
        <v>1312</v>
      </c>
      <c r="E299" s="7" t="s">
        <v>406</v>
      </c>
      <c r="G299" s="7"/>
      <c r="H299" s="7"/>
      <c r="I299" s="7"/>
      <c r="J299" s="7"/>
      <c r="K299" s="7"/>
      <c r="L299" s="7" t="s">
        <v>38</v>
      </c>
      <c r="M299" s="7" t="s">
        <v>2967</v>
      </c>
      <c r="N299" s="5" t="s">
        <v>73</v>
      </c>
      <c r="O299" s="5" t="s">
        <v>12</v>
      </c>
      <c r="P299" s="7">
        <v>3114623152</v>
      </c>
      <c r="Q299" s="7">
        <v>3114904337</v>
      </c>
      <c r="R299" s="7"/>
      <c r="S299" s="7"/>
      <c r="T299" s="7"/>
      <c r="U299" s="7"/>
      <c r="V299" s="7" t="s">
        <v>1313</v>
      </c>
      <c r="W299" s="7"/>
      <c r="X299" s="7"/>
      <c r="Y299" s="7"/>
      <c r="Z299" s="7"/>
      <c r="AA299" s="7"/>
      <c r="AB299" s="7"/>
      <c r="AC299" s="7"/>
    </row>
    <row r="300" spans="1:29" ht="15" customHeight="1" x14ac:dyDescent="0.25">
      <c r="A300" s="5" t="s">
        <v>3111</v>
      </c>
      <c r="B300" s="2" t="s">
        <v>3110</v>
      </c>
      <c r="C300" s="5" t="s">
        <v>3112</v>
      </c>
      <c r="D300" s="5" t="s">
        <v>1338</v>
      </c>
      <c r="E300" s="5" t="s">
        <v>406</v>
      </c>
      <c r="M300" s="5" t="s">
        <v>3391</v>
      </c>
      <c r="N300" s="5" t="s">
        <v>480</v>
      </c>
      <c r="O300" s="5" t="s">
        <v>406</v>
      </c>
      <c r="P300" s="5">
        <v>3156680032</v>
      </c>
      <c r="V300" s="9" t="s">
        <v>3113</v>
      </c>
    </row>
    <row r="301" spans="1:29" ht="15" customHeight="1" x14ac:dyDescent="0.25">
      <c r="A301" s="7">
        <v>1789</v>
      </c>
      <c r="B301" s="2" t="s">
        <v>1314</v>
      </c>
      <c r="C301" s="7" t="s">
        <v>2470</v>
      </c>
      <c r="D301" s="7" t="s">
        <v>1244</v>
      </c>
      <c r="E301" s="7" t="s">
        <v>406</v>
      </c>
      <c r="G301" s="7"/>
      <c r="H301" s="7"/>
      <c r="I301" s="7"/>
      <c r="J301" s="7"/>
      <c r="K301" s="7"/>
      <c r="L301" s="7" t="s">
        <v>45</v>
      </c>
      <c r="M301" s="7" t="s">
        <v>2993</v>
      </c>
      <c r="N301" s="5" t="s">
        <v>906</v>
      </c>
      <c r="O301" s="5" t="s">
        <v>89</v>
      </c>
      <c r="P301" s="7">
        <v>3125862300</v>
      </c>
      <c r="Q301" s="7"/>
      <c r="R301" s="7"/>
      <c r="S301" s="7"/>
      <c r="T301" s="7"/>
      <c r="U301" s="7"/>
      <c r="V301" s="7" t="s">
        <v>1315</v>
      </c>
      <c r="W301" s="7"/>
      <c r="X301" s="7"/>
      <c r="Y301" s="7"/>
      <c r="Z301" s="7"/>
      <c r="AA301" s="7"/>
      <c r="AB301" s="7"/>
      <c r="AC301" s="7"/>
    </row>
    <row r="302" spans="1:29" ht="15" customHeight="1" x14ac:dyDescent="0.25">
      <c r="A302" s="7">
        <v>2448</v>
      </c>
      <c r="B302" s="2" t="s">
        <v>1316</v>
      </c>
      <c r="C302" s="7" t="s">
        <v>2471</v>
      </c>
      <c r="D302" s="7" t="s">
        <v>480</v>
      </c>
      <c r="E302" s="7" t="s">
        <v>406</v>
      </c>
      <c r="G302" s="7"/>
      <c r="H302" s="7"/>
      <c r="I302" s="7"/>
      <c r="J302" s="7"/>
      <c r="K302" s="7"/>
      <c r="L302" s="7" t="s">
        <v>677</v>
      </c>
      <c r="M302" s="7" t="s">
        <v>3392</v>
      </c>
      <c r="P302" s="7">
        <v>3012796299</v>
      </c>
      <c r="Q302" s="7"/>
      <c r="R302" s="7"/>
      <c r="S302" s="7"/>
      <c r="T302" s="7"/>
      <c r="U302" s="7"/>
      <c r="V302" s="7" t="s">
        <v>1317</v>
      </c>
      <c r="W302" s="7"/>
      <c r="X302" s="7"/>
      <c r="Y302" s="7"/>
      <c r="Z302" s="7"/>
      <c r="AA302" s="7"/>
      <c r="AB302" s="7"/>
      <c r="AC302" s="7"/>
    </row>
    <row r="303" spans="1:29" ht="15" customHeight="1" x14ac:dyDescent="0.25">
      <c r="A303" s="7">
        <v>2699</v>
      </c>
      <c r="B303" s="2" t="s">
        <v>1318</v>
      </c>
      <c r="C303" s="7" t="s">
        <v>2889</v>
      </c>
      <c r="D303" s="7" t="s">
        <v>480</v>
      </c>
      <c r="E303" s="7" t="s">
        <v>406</v>
      </c>
      <c r="G303" s="7"/>
      <c r="H303" s="7"/>
      <c r="I303" s="7"/>
      <c r="J303" s="7"/>
      <c r="K303" s="7"/>
      <c r="L303" s="7" t="s">
        <v>38</v>
      </c>
      <c r="M303" s="7" t="s">
        <v>3482</v>
      </c>
      <c r="N303" s="5" t="s">
        <v>359</v>
      </c>
      <c r="O303" s="5" t="s">
        <v>12</v>
      </c>
      <c r="P303" s="7">
        <v>3197138180</v>
      </c>
      <c r="Q303" s="7">
        <v>5709962</v>
      </c>
      <c r="R303" s="7"/>
      <c r="S303" s="7"/>
      <c r="T303" s="7"/>
      <c r="U303" s="7"/>
      <c r="V303" s="7" t="s">
        <v>1319</v>
      </c>
      <c r="W303" s="7"/>
      <c r="X303" s="7"/>
      <c r="Y303" s="7"/>
      <c r="Z303" s="7"/>
      <c r="AA303" s="7"/>
      <c r="AB303" s="7"/>
      <c r="AC303" s="7"/>
    </row>
    <row r="304" spans="1:29" ht="15" customHeight="1" x14ac:dyDescent="0.25">
      <c r="A304" s="7">
        <v>2388</v>
      </c>
      <c r="B304" s="2" t="s">
        <v>1320</v>
      </c>
      <c r="C304" s="7" t="s">
        <v>2472</v>
      </c>
      <c r="D304" s="7" t="s">
        <v>1321</v>
      </c>
      <c r="E304" s="7" t="s">
        <v>406</v>
      </c>
      <c r="G304" s="7"/>
      <c r="H304" s="7"/>
      <c r="I304" s="7"/>
      <c r="J304" s="7"/>
      <c r="K304" s="7"/>
      <c r="L304" s="7" t="s">
        <v>38</v>
      </c>
      <c r="M304" s="7" t="s">
        <v>2994</v>
      </c>
      <c r="N304" s="5" t="s">
        <v>359</v>
      </c>
      <c r="O304" s="5" t="s">
        <v>12</v>
      </c>
      <c r="P304" s="7">
        <v>3175097037</v>
      </c>
      <c r="Q304" s="7">
        <v>2519695</v>
      </c>
      <c r="R304" s="7"/>
      <c r="S304" s="7"/>
      <c r="T304" s="7"/>
      <c r="U304" s="7"/>
      <c r="V304" s="7" t="s">
        <v>1322</v>
      </c>
      <c r="W304" s="7"/>
      <c r="X304" s="7"/>
      <c r="Y304" s="7"/>
      <c r="Z304" s="7"/>
      <c r="AA304" s="7"/>
      <c r="AB304" s="7"/>
      <c r="AC304" s="7"/>
    </row>
    <row r="305" spans="1:29" ht="15" customHeight="1" x14ac:dyDescent="0.25">
      <c r="A305" s="7">
        <v>2444</v>
      </c>
      <c r="B305" s="2" t="s">
        <v>1323</v>
      </c>
      <c r="C305" s="7" t="s">
        <v>2473</v>
      </c>
      <c r="D305" s="7" t="s">
        <v>1229</v>
      </c>
      <c r="E305" s="7" t="s">
        <v>406</v>
      </c>
      <c r="G305" s="7"/>
      <c r="H305" s="7"/>
      <c r="I305" s="7"/>
      <c r="J305" s="7"/>
      <c r="K305" s="7"/>
      <c r="L305" s="7" t="s">
        <v>38</v>
      </c>
      <c r="M305" s="7" t="s">
        <v>2995</v>
      </c>
      <c r="N305" s="5" t="s">
        <v>359</v>
      </c>
      <c r="O305" s="5" t="s">
        <v>12</v>
      </c>
      <c r="P305" s="7">
        <v>3005261396</v>
      </c>
      <c r="Q305" s="7">
        <v>3205506340</v>
      </c>
      <c r="R305" s="7"/>
      <c r="S305" s="7"/>
      <c r="T305" s="7"/>
      <c r="U305" s="7"/>
      <c r="V305" s="7" t="s">
        <v>1324</v>
      </c>
      <c r="W305" s="7"/>
      <c r="X305" s="7"/>
      <c r="Y305" s="7"/>
      <c r="Z305" s="7"/>
      <c r="AA305" s="7"/>
      <c r="AB305" s="7"/>
      <c r="AC305" s="7"/>
    </row>
    <row r="306" spans="1:29" ht="15" customHeight="1" x14ac:dyDescent="0.25">
      <c r="A306" s="7">
        <v>2522</v>
      </c>
      <c r="B306" s="2" t="s">
        <v>1325</v>
      </c>
      <c r="C306" s="7" t="s">
        <v>2474</v>
      </c>
      <c r="D306" s="5" t="s">
        <v>1349</v>
      </c>
      <c r="E306" s="7" t="s">
        <v>406</v>
      </c>
      <c r="G306" s="7"/>
      <c r="H306" s="7"/>
      <c r="I306" s="7"/>
      <c r="J306" s="7"/>
      <c r="K306" s="7"/>
      <c r="L306" s="7" t="s">
        <v>1222</v>
      </c>
      <c r="M306" s="7" t="s">
        <v>3483</v>
      </c>
      <c r="N306" s="5" t="s">
        <v>1296</v>
      </c>
      <c r="O306" s="5" t="s">
        <v>406</v>
      </c>
      <c r="P306" s="7">
        <v>3103611242</v>
      </c>
      <c r="Q306" s="7">
        <v>3136512919</v>
      </c>
      <c r="R306" s="7"/>
      <c r="S306" s="7"/>
      <c r="T306" s="7"/>
      <c r="U306" s="7"/>
      <c r="V306" s="7" t="s">
        <v>1326</v>
      </c>
      <c r="W306" s="7"/>
      <c r="X306" s="7"/>
      <c r="Y306" s="7"/>
      <c r="Z306" s="7"/>
      <c r="AA306" s="7"/>
      <c r="AB306" s="7"/>
      <c r="AC306" s="7"/>
    </row>
    <row r="307" spans="1:29" ht="15" customHeight="1" x14ac:dyDescent="0.25">
      <c r="A307" s="7">
        <v>2963</v>
      </c>
      <c r="B307" s="2" t="s">
        <v>1327</v>
      </c>
      <c r="C307" s="7" t="s">
        <v>2742</v>
      </c>
      <c r="D307" s="7" t="s">
        <v>1328</v>
      </c>
      <c r="E307" s="7" t="s">
        <v>406</v>
      </c>
      <c r="G307" s="7"/>
      <c r="H307" s="7"/>
      <c r="I307" s="7"/>
      <c r="J307" s="7"/>
      <c r="K307" s="7"/>
      <c r="L307" s="7"/>
      <c r="M307" s="7" t="s">
        <v>2934</v>
      </c>
      <c r="N307" s="7" t="s">
        <v>480</v>
      </c>
      <c r="O307" s="7" t="s">
        <v>406</v>
      </c>
      <c r="P307" s="7">
        <v>3104184161</v>
      </c>
      <c r="Q307" s="7"/>
      <c r="R307" s="7"/>
      <c r="S307" s="7"/>
      <c r="T307" s="7"/>
      <c r="U307" s="7"/>
      <c r="V307" s="7" t="s">
        <v>1329</v>
      </c>
      <c r="W307" s="7"/>
      <c r="X307" s="7"/>
      <c r="Y307" s="7"/>
      <c r="Z307" s="7"/>
      <c r="AA307" s="7"/>
      <c r="AB307" s="7"/>
      <c r="AC307" s="7"/>
    </row>
    <row r="308" spans="1:29" ht="15" customHeight="1" x14ac:dyDescent="0.25">
      <c r="A308" s="7" t="s">
        <v>1350</v>
      </c>
      <c r="B308" s="2" t="s">
        <v>1330</v>
      </c>
      <c r="C308" s="7" t="s">
        <v>2475</v>
      </c>
      <c r="D308" s="7" t="s">
        <v>1331</v>
      </c>
      <c r="E308" s="7" t="s">
        <v>406</v>
      </c>
      <c r="G308" s="7"/>
      <c r="H308" s="7"/>
      <c r="I308" s="7"/>
      <c r="J308" s="7"/>
      <c r="K308" s="7"/>
      <c r="L308" s="7" t="s">
        <v>479</v>
      </c>
      <c r="M308" s="7" t="s">
        <v>3236</v>
      </c>
      <c r="N308" s="7" t="s">
        <v>480</v>
      </c>
      <c r="O308" s="7" t="s">
        <v>406</v>
      </c>
      <c r="P308" s="7">
        <v>7910702</v>
      </c>
      <c r="Q308" s="7">
        <v>3106828161</v>
      </c>
      <c r="R308" s="7"/>
      <c r="S308" s="7"/>
      <c r="T308" s="7"/>
      <c r="U308" s="7"/>
      <c r="V308" s="7" t="s">
        <v>1332</v>
      </c>
      <c r="W308" s="7"/>
      <c r="X308" s="7"/>
      <c r="Y308" s="7"/>
      <c r="Z308" s="7"/>
      <c r="AA308" s="7"/>
      <c r="AB308" s="7"/>
      <c r="AC308" s="7"/>
    </row>
    <row r="309" spans="1:29" ht="15" customHeight="1" x14ac:dyDescent="0.25">
      <c r="A309" s="7">
        <v>2964</v>
      </c>
      <c r="B309" s="2" t="s">
        <v>1333</v>
      </c>
      <c r="C309" s="7" t="s">
        <v>2476</v>
      </c>
      <c r="D309" s="7" t="s">
        <v>1255</v>
      </c>
      <c r="E309" s="7" t="s">
        <v>406</v>
      </c>
      <c r="G309" s="7"/>
      <c r="H309" s="7"/>
      <c r="I309" s="7"/>
      <c r="J309" s="7"/>
      <c r="K309" s="7"/>
      <c r="L309" s="7" t="s">
        <v>45</v>
      </c>
      <c r="M309" s="7" t="s">
        <v>3237</v>
      </c>
      <c r="N309" s="5" t="s">
        <v>1255</v>
      </c>
      <c r="O309" s="5" t="s">
        <v>406</v>
      </c>
      <c r="P309" s="7">
        <v>3205745742</v>
      </c>
      <c r="Q309" s="7"/>
      <c r="R309" s="7"/>
      <c r="S309" s="7"/>
      <c r="T309" s="7"/>
      <c r="U309" s="7"/>
      <c r="V309" s="7" t="s">
        <v>1334</v>
      </c>
      <c r="X309" s="7" t="s">
        <v>3020</v>
      </c>
      <c r="Y309" s="7"/>
      <c r="Z309" s="7"/>
      <c r="AA309" s="7"/>
      <c r="AB309" s="7"/>
      <c r="AC309" s="7"/>
    </row>
    <row r="310" spans="1:29" ht="15" customHeight="1" x14ac:dyDescent="0.25">
      <c r="A310" s="7">
        <v>2908</v>
      </c>
      <c r="B310" s="2" t="s">
        <v>1335</v>
      </c>
      <c r="C310" s="7" t="s">
        <v>2743</v>
      </c>
      <c r="D310" s="7" t="s">
        <v>125</v>
      </c>
      <c r="E310" s="7" t="s">
        <v>406</v>
      </c>
      <c r="G310" s="7"/>
      <c r="H310" s="7"/>
      <c r="I310" s="7"/>
      <c r="J310" s="7"/>
      <c r="K310" s="7"/>
      <c r="L310" s="7"/>
      <c r="M310" s="7" t="s">
        <v>3503</v>
      </c>
      <c r="N310" s="7" t="s">
        <v>151</v>
      </c>
      <c r="O310" s="7" t="s">
        <v>12</v>
      </c>
      <c r="P310" s="7">
        <v>3113909748</v>
      </c>
      <c r="Q310" s="7"/>
      <c r="R310" s="7"/>
      <c r="S310" s="7"/>
      <c r="T310" s="7"/>
      <c r="U310" s="7"/>
      <c r="V310" s="7" t="s">
        <v>1336</v>
      </c>
      <c r="X310" s="7" t="s">
        <v>3021</v>
      </c>
      <c r="Y310" s="7"/>
      <c r="Z310" s="7"/>
      <c r="AA310" s="7"/>
      <c r="AB310" s="7"/>
      <c r="AC310" s="7"/>
    </row>
    <row r="311" spans="1:29" ht="15" customHeight="1" x14ac:dyDescent="0.25">
      <c r="A311" s="7">
        <v>2661</v>
      </c>
      <c r="B311" s="2" t="s">
        <v>1337</v>
      </c>
      <c r="C311" s="7" t="s">
        <v>2477</v>
      </c>
      <c r="D311" s="7" t="s">
        <v>1338</v>
      </c>
      <c r="E311" s="7" t="s">
        <v>406</v>
      </c>
      <c r="G311" s="7"/>
      <c r="H311" s="7"/>
      <c r="I311" s="7"/>
      <c r="J311" s="7"/>
      <c r="K311" s="7"/>
      <c r="L311" s="7" t="s">
        <v>1339</v>
      </c>
      <c r="M311" s="7" t="s">
        <v>3393</v>
      </c>
      <c r="N311" s="5" t="s">
        <v>906</v>
      </c>
      <c r="O311" s="5" t="s">
        <v>89</v>
      </c>
      <c r="P311" s="7">
        <v>3118438555</v>
      </c>
      <c r="Q311" s="7"/>
      <c r="R311" s="7"/>
      <c r="S311" s="7"/>
      <c r="T311" s="7"/>
      <c r="U311" s="7"/>
      <c r="V311" s="7" t="s">
        <v>1340</v>
      </c>
      <c r="W311" s="7"/>
      <c r="X311" s="7"/>
      <c r="Y311" s="7"/>
      <c r="Z311" s="7"/>
      <c r="AA311" s="7"/>
      <c r="AB311" s="7"/>
      <c r="AC311" s="7"/>
    </row>
    <row r="312" spans="1:29" ht="15" customHeight="1" x14ac:dyDescent="0.25">
      <c r="A312" s="7">
        <v>2898</v>
      </c>
      <c r="B312" s="2" t="s">
        <v>1341</v>
      </c>
      <c r="C312" s="7" t="s">
        <v>2478</v>
      </c>
      <c r="D312" s="7" t="s">
        <v>480</v>
      </c>
      <c r="E312" s="7" t="s">
        <v>406</v>
      </c>
      <c r="G312" s="7"/>
      <c r="H312" s="7"/>
      <c r="I312" s="7"/>
      <c r="J312" s="7"/>
      <c r="K312" s="7"/>
      <c r="L312" s="7"/>
      <c r="M312" s="7" t="s">
        <v>2935</v>
      </c>
      <c r="N312" s="7" t="s">
        <v>480</v>
      </c>
      <c r="O312" s="7" t="s">
        <v>406</v>
      </c>
      <c r="P312" s="7">
        <v>3117988512</v>
      </c>
      <c r="Q312" s="7"/>
      <c r="R312" s="7"/>
      <c r="S312" s="7"/>
      <c r="T312" s="7"/>
      <c r="U312" s="7"/>
      <c r="V312" s="7" t="s">
        <v>1342</v>
      </c>
      <c r="W312" s="7"/>
      <c r="X312" s="7"/>
      <c r="Y312" s="7"/>
      <c r="Z312" s="7"/>
      <c r="AA312" s="7"/>
      <c r="AB312" s="7"/>
      <c r="AC312" s="7"/>
    </row>
    <row r="313" spans="1:29" ht="15" customHeight="1" x14ac:dyDescent="0.25">
      <c r="A313" s="7">
        <v>2291</v>
      </c>
      <c r="B313" s="2" t="s">
        <v>1343</v>
      </c>
      <c r="C313" s="7" t="s">
        <v>2479</v>
      </c>
      <c r="D313" s="7" t="s">
        <v>480</v>
      </c>
      <c r="E313" s="7" t="s">
        <v>406</v>
      </c>
      <c r="G313" s="7"/>
      <c r="H313" s="7"/>
      <c r="I313" s="7"/>
      <c r="J313" s="7"/>
      <c r="K313" s="7"/>
      <c r="L313" s="7" t="s">
        <v>1344</v>
      </c>
      <c r="M313" s="7" t="s">
        <v>2910</v>
      </c>
      <c r="N313" s="5" t="s">
        <v>359</v>
      </c>
      <c r="O313" s="5" t="s">
        <v>12</v>
      </c>
      <c r="P313" s="7">
        <v>3696360</v>
      </c>
      <c r="Q313" s="7"/>
      <c r="R313" s="7"/>
      <c r="S313" s="7"/>
      <c r="T313" s="7"/>
      <c r="U313" s="7"/>
      <c r="V313" s="7" t="s">
        <v>1345</v>
      </c>
      <c r="W313" s="7"/>
      <c r="X313" s="7"/>
      <c r="Y313" s="7"/>
      <c r="Z313" s="7"/>
      <c r="AA313" s="7"/>
      <c r="AB313" s="7"/>
      <c r="AC313" s="7"/>
    </row>
    <row r="314" spans="1:29" ht="15" customHeight="1" x14ac:dyDescent="0.25">
      <c r="A314" s="7">
        <v>2580</v>
      </c>
      <c r="B314" s="2" t="s">
        <v>1346</v>
      </c>
      <c r="C314" s="7" t="s">
        <v>2480</v>
      </c>
      <c r="D314" s="7" t="s">
        <v>480</v>
      </c>
      <c r="E314" s="7" t="s">
        <v>406</v>
      </c>
      <c r="G314" s="7"/>
      <c r="H314" s="7"/>
      <c r="I314" s="7"/>
      <c r="J314" s="7"/>
      <c r="K314" s="7"/>
      <c r="L314" s="7" t="s">
        <v>65</v>
      </c>
      <c r="M314" s="7" t="s">
        <v>2936</v>
      </c>
      <c r="N314" s="7" t="s">
        <v>480</v>
      </c>
      <c r="O314" s="7" t="s">
        <v>406</v>
      </c>
      <c r="P314" s="7">
        <v>3126652960</v>
      </c>
      <c r="Q314" s="7"/>
      <c r="R314" s="7"/>
      <c r="S314" s="7"/>
      <c r="T314" s="7"/>
      <c r="U314" s="7"/>
      <c r="V314" s="7" t="s">
        <v>1347</v>
      </c>
    </row>
    <row r="315" spans="1:29" ht="15" customHeight="1" x14ac:dyDescent="0.25">
      <c r="A315" s="7">
        <v>2956</v>
      </c>
      <c r="B315" s="2" t="s">
        <v>1351</v>
      </c>
      <c r="C315" s="7" t="s">
        <v>2481</v>
      </c>
      <c r="D315" s="7" t="s">
        <v>480</v>
      </c>
      <c r="E315" s="7" t="s">
        <v>406</v>
      </c>
      <c r="F315" s="7"/>
      <c r="G315" s="7"/>
      <c r="H315" s="7"/>
      <c r="I315" s="7"/>
      <c r="J315" s="7"/>
      <c r="K315" s="7"/>
      <c r="L315" s="7" t="s">
        <v>798</v>
      </c>
      <c r="M315" s="7" t="s">
        <v>3394</v>
      </c>
      <c r="N315" s="7" t="s">
        <v>480</v>
      </c>
      <c r="O315" s="7" t="s">
        <v>406</v>
      </c>
      <c r="P315" s="7">
        <v>3205584260</v>
      </c>
      <c r="Q315" s="7"/>
      <c r="R315" s="7"/>
      <c r="S315" s="7"/>
      <c r="T315" s="7"/>
      <c r="U315" s="7"/>
      <c r="V315" s="7" t="s">
        <v>1352</v>
      </c>
      <c r="W315" s="7"/>
      <c r="X315" s="7"/>
      <c r="Y315" s="7"/>
      <c r="Z315" s="7"/>
      <c r="AA315" s="7"/>
      <c r="AB315" s="7"/>
      <c r="AC315" s="7"/>
    </row>
    <row r="316" spans="1:29" ht="15" customHeight="1" x14ac:dyDescent="0.25">
      <c r="A316" s="7">
        <v>2957</v>
      </c>
      <c r="B316" s="2" t="s">
        <v>1353</v>
      </c>
      <c r="C316" s="7" t="s">
        <v>2744</v>
      </c>
      <c r="D316" s="7" t="s">
        <v>1237</v>
      </c>
      <c r="E316" s="7" t="s">
        <v>406</v>
      </c>
      <c r="F316" s="7"/>
      <c r="G316" s="7"/>
      <c r="H316" s="7"/>
      <c r="I316" s="7"/>
      <c r="J316" s="7"/>
      <c r="K316" s="7"/>
      <c r="L316" s="7"/>
      <c r="M316" s="7" t="s">
        <v>3395</v>
      </c>
      <c r="N316" s="7"/>
      <c r="O316" s="7"/>
      <c r="P316" s="7">
        <v>3197421711</v>
      </c>
      <c r="Q316" s="7">
        <v>3182115100</v>
      </c>
      <c r="R316" s="7"/>
      <c r="S316" s="7"/>
      <c r="T316" s="7"/>
      <c r="U316" s="7"/>
      <c r="V316" s="7" t="s">
        <v>1354</v>
      </c>
      <c r="W316" s="7"/>
      <c r="X316" s="7"/>
      <c r="Y316" s="7"/>
      <c r="Z316" s="7"/>
      <c r="AA316" s="7"/>
      <c r="AB316" s="7"/>
      <c r="AC316" s="7"/>
    </row>
    <row r="317" spans="1:29" ht="15" customHeight="1" x14ac:dyDescent="0.25">
      <c r="A317" s="7">
        <v>1924</v>
      </c>
      <c r="B317" s="2" t="s">
        <v>1355</v>
      </c>
      <c r="C317" s="7" t="s">
        <v>2482</v>
      </c>
      <c r="D317" s="7" t="s">
        <v>125</v>
      </c>
      <c r="E317" s="7" t="s">
        <v>406</v>
      </c>
      <c r="F317" s="7"/>
      <c r="G317" s="7"/>
      <c r="H317" s="7"/>
      <c r="I317" s="7"/>
      <c r="J317" s="7"/>
      <c r="K317" s="7"/>
      <c r="L317" s="7" t="s">
        <v>1356</v>
      </c>
      <c r="M317" s="7" t="s">
        <v>1391</v>
      </c>
      <c r="N317" s="7" t="s">
        <v>621</v>
      </c>
      <c r="O317" s="7" t="s">
        <v>668</v>
      </c>
      <c r="P317" s="7">
        <v>3570226</v>
      </c>
      <c r="Q317" s="7">
        <v>3008017295</v>
      </c>
      <c r="R317" s="7">
        <v>3106324455</v>
      </c>
      <c r="S317" s="7"/>
      <c r="T317" s="7"/>
      <c r="U317" s="7"/>
      <c r="V317" s="7" t="s">
        <v>1357</v>
      </c>
      <c r="W317" s="7"/>
      <c r="X317" s="7"/>
      <c r="Y317" s="7"/>
      <c r="Z317" s="7"/>
      <c r="AA317" s="7"/>
      <c r="AB317" s="7"/>
      <c r="AC317" s="7"/>
    </row>
    <row r="318" spans="1:29" ht="15" customHeight="1" x14ac:dyDescent="0.25">
      <c r="A318" s="7">
        <v>2668</v>
      </c>
      <c r="B318" s="2" t="s">
        <v>1358</v>
      </c>
      <c r="C318" s="7" t="s">
        <v>2483</v>
      </c>
      <c r="D318" s="7" t="s">
        <v>1300</v>
      </c>
      <c r="E318" s="7" t="s">
        <v>406</v>
      </c>
      <c r="F318" s="7"/>
      <c r="G318" s="7"/>
      <c r="H318" s="7"/>
      <c r="I318" s="7"/>
      <c r="J318" s="7"/>
      <c r="K318" s="7"/>
      <c r="L318" s="7" t="s">
        <v>1359</v>
      </c>
      <c r="M318" s="7" t="s">
        <v>2937</v>
      </c>
      <c r="N318" s="7" t="s">
        <v>1300</v>
      </c>
      <c r="O318" s="7" t="s">
        <v>406</v>
      </c>
      <c r="P318" s="7">
        <v>3145812734</v>
      </c>
      <c r="Q318" s="7">
        <v>7722173</v>
      </c>
      <c r="R318" s="7"/>
      <c r="S318" s="7"/>
      <c r="T318" s="7"/>
      <c r="U318" s="7"/>
      <c r="V318" s="7" t="s">
        <v>1360</v>
      </c>
      <c r="W318" s="7"/>
      <c r="X318" s="7"/>
      <c r="Y318" s="7"/>
      <c r="Z318" s="7"/>
      <c r="AA318" s="7"/>
      <c r="AB318" s="7"/>
      <c r="AC318" s="7"/>
    </row>
    <row r="319" spans="1:29" ht="15" customHeight="1" x14ac:dyDescent="0.25">
      <c r="A319" s="7">
        <v>2708</v>
      </c>
      <c r="B319" s="2" t="s">
        <v>1361</v>
      </c>
      <c r="C319" s="7" t="s">
        <v>2484</v>
      </c>
      <c r="D319" s="7" t="s">
        <v>480</v>
      </c>
      <c r="E319" s="7" t="s">
        <v>406</v>
      </c>
      <c r="F319" s="7"/>
      <c r="G319" s="7"/>
      <c r="H319" s="7"/>
      <c r="I319" s="7"/>
      <c r="J319" s="7"/>
      <c r="K319" s="7"/>
      <c r="L319" s="7"/>
      <c r="M319" s="7" t="s">
        <v>2938</v>
      </c>
      <c r="N319" s="7" t="s">
        <v>480</v>
      </c>
      <c r="O319" s="7" t="s">
        <v>406</v>
      </c>
      <c r="P319" s="7">
        <v>3142661244</v>
      </c>
      <c r="Q319" s="7"/>
      <c r="R319" s="7"/>
      <c r="S319" s="7"/>
      <c r="T319" s="7"/>
      <c r="U319" s="7"/>
      <c r="V319" s="7" t="s">
        <v>1362</v>
      </c>
      <c r="W319" s="7"/>
      <c r="X319" s="7"/>
      <c r="Y319" s="7"/>
      <c r="Z319" s="7"/>
      <c r="AA319" s="7"/>
      <c r="AB319" s="7"/>
      <c r="AC319" s="7"/>
    </row>
    <row r="320" spans="1:29" ht="15" customHeight="1" x14ac:dyDescent="0.25">
      <c r="A320" s="7">
        <v>2928</v>
      </c>
      <c r="B320" s="2" t="s">
        <v>1363</v>
      </c>
      <c r="C320" s="7" t="s">
        <v>2485</v>
      </c>
      <c r="D320" s="7" t="s">
        <v>1338</v>
      </c>
      <c r="E320" s="7" t="s">
        <v>406</v>
      </c>
      <c r="F320" s="7"/>
      <c r="G320" s="7"/>
      <c r="H320" s="7"/>
      <c r="I320" s="7"/>
      <c r="J320" s="7"/>
      <c r="K320" s="7"/>
      <c r="L320" s="7"/>
      <c r="M320" s="7" t="s">
        <v>3238</v>
      </c>
      <c r="N320" s="7" t="s">
        <v>480</v>
      </c>
      <c r="O320" s="7" t="s">
        <v>406</v>
      </c>
      <c r="P320" s="7">
        <v>3008161482</v>
      </c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</row>
    <row r="321" spans="1:29" ht="15" customHeight="1" x14ac:dyDescent="0.25">
      <c r="A321" s="7">
        <v>2386</v>
      </c>
      <c r="B321" s="2" t="s">
        <v>1364</v>
      </c>
      <c r="C321" s="7" t="s">
        <v>2486</v>
      </c>
      <c r="D321" s="7" t="s">
        <v>1365</v>
      </c>
      <c r="E321" s="7" t="s">
        <v>406</v>
      </c>
      <c r="F321" s="7"/>
      <c r="G321" s="7"/>
      <c r="H321" s="7"/>
      <c r="I321" s="7"/>
      <c r="J321" s="7"/>
      <c r="K321" s="7"/>
      <c r="L321" s="7" t="s">
        <v>986</v>
      </c>
      <c r="M321" s="7" t="s">
        <v>3319</v>
      </c>
      <c r="N321" s="7" t="s">
        <v>480</v>
      </c>
      <c r="O321" s="7" t="s">
        <v>406</v>
      </c>
      <c r="P321" s="7">
        <v>3205490111</v>
      </c>
      <c r="Q321" s="7"/>
      <c r="R321" s="7"/>
      <c r="S321" s="7"/>
      <c r="T321" s="7"/>
      <c r="U321" s="7"/>
      <c r="V321" s="7" t="s">
        <v>1366</v>
      </c>
      <c r="W321" s="7"/>
      <c r="X321" s="7"/>
      <c r="Y321" s="7"/>
      <c r="Z321" s="7"/>
      <c r="AA321" s="7"/>
      <c r="AB321" s="7"/>
      <c r="AC321" s="7"/>
    </row>
    <row r="322" spans="1:29" ht="15" customHeight="1" x14ac:dyDescent="0.25">
      <c r="A322" s="7">
        <v>1938</v>
      </c>
      <c r="B322" s="2" t="s">
        <v>1367</v>
      </c>
      <c r="C322" s="7" t="s">
        <v>2391</v>
      </c>
      <c r="D322" s="7" t="s">
        <v>1244</v>
      </c>
      <c r="E322" s="7" t="s">
        <v>406</v>
      </c>
      <c r="F322" s="7"/>
      <c r="G322" s="7"/>
      <c r="H322" s="7"/>
      <c r="I322" s="7"/>
      <c r="J322" s="7"/>
      <c r="K322" s="7"/>
      <c r="L322" s="7" t="s">
        <v>586</v>
      </c>
      <c r="M322" s="7" t="s">
        <v>1394</v>
      </c>
      <c r="N322" s="7" t="s">
        <v>480</v>
      </c>
      <c r="O322" s="7" t="s">
        <v>406</v>
      </c>
      <c r="P322" s="7">
        <v>7852198</v>
      </c>
      <c r="Q322" s="7">
        <v>3008014019</v>
      </c>
      <c r="R322" s="7"/>
      <c r="S322" s="7"/>
      <c r="T322" s="7"/>
      <c r="U322" s="7"/>
      <c r="V322" s="7" t="s">
        <v>1368</v>
      </c>
      <c r="W322" s="7"/>
      <c r="X322" s="7"/>
      <c r="Y322" s="7"/>
      <c r="Z322" s="7"/>
      <c r="AA322" s="7"/>
      <c r="AB322" s="7"/>
      <c r="AC322" s="7"/>
    </row>
    <row r="323" spans="1:29" ht="15" customHeight="1" x14ac:dyDescent="0.25">
      <c r="A323" s="7">
        <v>2973</v>
      </c>
      <c r="B323" s="2" t="s">
        <v>1369</v>
      </c>
      <c r="C323" s="7" t="s">
        <v>2890</v>
      </c>
      <c r="D323" s="7" t="s">
        <v>1370</v>
      </c>
      <c r="E323" s="7" t="s">
        <v>406</v>
      </c>
      <c r="F323" s="7"/>
      <c r="G323" s="7"/>
      <c r="H323" s="7"/>
      <c r="I323" s="7"/>
      <c r="J323" s="7"/>
      <c r="K323" s="7"/>
      <c r="L323" s="7"/>
      <c r="M323" s="7" t="s">
        <v>3340</v>
      </c>
      <c r="N323" s="7" t="s">
        <v>1392</v>
      </c>
      <c r="O323" s="7" t="s">
        <v>406</v>
      </c>
      <c r="P323" s="7">
        <v>3007005269</v>
      </c>
      <c r="Q323" s="7"/>
      <c r="R323" s="7"/>
      <c r="S323" s="7"/>
      <c r="T323" s="7"/>
      <c r="U323" s="7"/>
      <c r="V323" s="7" t="s">
        <v>1371</v>
      </c>
      <c r="W323" s="7"/>
      <c r="X323" s="7"/>
      <c r="Y323" s="7"/>
      <c r="Z323" s="7"/>
      <c r="AA323" s="7"/>
      <c r="AB323" s="7"/>
      <c r="AC323" s="7"/>
    </row>
    <row r="324" spans="1:29" ht="15" customHeight="1" x14ac:dyDescent="0.25">
      <c r="A324" s="7">
        <v>1952</v>
      </c>
      <c r="B324" s="2" t="s">
        <v>1372</v>
      </c>
      <c r="C324" s="7" t="s">
        <v>2487</v>
      </c>
      <c r="D324" s="7" t="s">
        <v>480</v>
      </c>
      <c r="E324" s="7" t="s">
        <v>406</v>
      </c>
      <c r="F324" s="7"/>
      <c r="G324" s="7"/>
      <c r="H324" s="7"/>
      <c r="I324" s="7"/>
      <c r="J324" s="7"/>
      <c r="K324" s="7"/>
      <c r="L324" s="7" t="s">
        <v>479</v>
      </c>
      <c r="M324" s="7" t="s">
        <v>3239</v>
      </c>
      <c r="N324" s="7" t="s">
        <v>480</v>
      </c>
      <c r="O324" s="7" t="s">
        <v>406</v>
      </c>
      <c r="P324" s="7">
        <v>7850636</v>
      </c>
      <c r="Q324" s="7">
        <v>3015233870</v>
      </c>
      <c r="R324" s="7">
        <v>3157451405</v>
      </c>
      <c r="S324" s="7">
        <v>3175011157</v>
      </c>
      <c r="T324" s="7"/>
      <c r="U324" s="7"/>
      <c r="V324" s="7" t="s">
        <v>1373</v>
      </c>
      <c r="W324" s="7"/>
      <c r="X324" s="7"/>
      <c r="Y324" s="7"/>
      <c r="Z324" s="7"/>
      <c r="AA324" s="7"/>
      <c r="AB324" s="7"/>
      <c r="AC324" s="7"/>
    </row>
    <row r="325" spans="1:29" ht="15" customHeight="1" x14ac:dyDescent="0.25">
      <c r="A325" s="7">
        <v>1985</v>
      </c>
      <c r="B325" s="2" t="s">
        <v>1374</v>
      </c>
      <c r="C325" s="7" t="s">
        <v>2488</v>
      </c>
      <c r="D325" s="7" t="s">
        <v>1375</v>
      </c>
      <c r="E325" s="7" t="s">
        <v>406</v>
      </c>
      <c r="F325" s="7"/>
      <c r="G325" s="7"/>
      <c r="H325" s="7"/>
      <c r="I325" s="7"/>
      <c r="J325" s="7"/>
      <c r="K325" s="7"/>
      <c r="L325" s="7" t="s">
        <v>1376</v>
      </c>
      <c r="M325" s="7" t="s">
        <v>3240</v>
      </c>
      <c r="N325" s="7" t="s">
        <v>480</v>
      </c>
      <c r="O325" s="7" t="s">
        <v>406</v>
      </c>
      <c r="P325" s="7">
        <v>7899712</v>
      </c>
      <c r="Q325" s="7">
        <v>3166915241</v>
      </c>
      <c r="R325" s="7"/>
      <c r="S325" s="7"/>
      <c r="T325" s="7"/>
      <c r="U325" s="7"/>
      <c r="V325" s="7" t="s">
        <v>1377</v>
      </c>
      <c r="W325" s="7"/>
      <c r="X325" s="7"/>
      <c r="Y325" s="7"/>
      <c r="Z325" s="7"/>
      <c r="AA325" s="7"/>
      <c r="AB325" s="7"/>
      <c r="AC325" s="7"/>
    </row>
    <row r="326" spans="1:29" ht="15" customHeight="1" x14ac:dyDescent="0.25">
      <c r="A326" s="7" t="s">
        <v>1395</v>
      </c>
      <c r="B326" s="2" t="s">
        <v>1378</v>
      </c>
      <c r="C326" s="7" t="s">
        <v>2489</v>
      </c>
      <c r="D326" s="7" t="s">
        <v>480</v>
      </c>
      <c r="E326" s="7" t="s">
        <v>406</v>
      </c>
      <c r="G326" s="7"/>
      <c r="H326" s="7"/>
      <c r="J326" s="7"/>
      <c r="K326" s="7"/>
      <c r="L326" s="7"/>
      <c r="M326" s="7" t="s">
        <v>3396</v>
      </c>
      <c r="N326" s="7"/>
      <c r="O326" s="7"/>
      <c r="P326" s="7">
        <v>3124822975</v>
      </c>
      <c r="Q326" s="7"/>
      <c r="R326" s="7"/>
      <c r="S326" s="7"/>
      <c r="T326" s="7"/>
      <c r="U326" s="7"/>
      <c r="V326" s="7" t="s">
        <v>1379</v>
      </c>
      <c r="W326" s="7"/>
      <c r="X326" s="7"/>
      <c r="Y326" s="7"/>
      <c r="Z326" s="7"/>
      <c r="AA326" s="7"/>
      <c r="AB326" s="7"/>
      <c r="AC326" s="7"/>
    </row>
    <row r="327" spans="1:29" ht="15" customHeight="1" x14ac:dyDescent="0.25">
      <c r="A327" s="7">
        <v>1440</v>
      </c>
      <c r="B327" s="2" t="s">
        <v>1380</v>
      </c>
      <c r="C327" s="7" t="s">
        <v>2745</v>
      </c>
      <c r="D327" s="7" t="s">
        <v>1212</v>
      </c>
      <c r="E327" s="7" t="s">
        <v>406</v>
      </c>
      <c r="F327" s="7"/>
      <c r="G327" s="7"/>
      <c r="H327" s="7"/>
      <c r="I327" s="7"/>
      <c r="J327" s="7"/>
      <c r="K327" s="7"/>
      <c r="L327" s="7" t="s">
        <v>38</v>
      </c>
      <c r="M327" s="7" t="s">
        <v>2939</v>
      </c>
      <c r="N327" s="7" t="s">
        <v>359</v>
      </c>
      <c r="O327" s="7" t="s">
        <v>12</v>
      </c>
      <c r="P327" s="7">
        <v>3148899921</v>
      </c>
      <c r="Q327" s="7">
        <v>4800450</v>
      </c>
      <c r="R327" s="7"/>
      <c r="S327" s="7"/>
      <c r="T327" s="7"/>
      <c r="U327" s="7"/>
      <c r="V327" s="7" t="s">
        <v>1381</v>
      </c>
      <c r="W327" s="7"/>
      <c r="X327" s="7"/>
      <c r="Y327" s="7"/>
      <c r="Z327" s="7"/>
      <c r="AA327" s="7"/>
      <c r="AB327" s="7"/>
      <c r="AC327" s="7"/>
    </row>
    <row r="328" spans="1:29" ht="15" customHeight="1" x14ac:dyDescent="0.25">
      <c r="A328" s="7">
        <v>2336</v>
      </c>
      <c r="B328" s="2" t="s">
        <v>1382</v>
      </c>
      <c r="C328" s="7" t="s">
        <v>1383</v>
      </c>
      <c r="D328" s="7" t="s">
        <v>480</v>
      </c>
      <c r="E328" s="7" t="s">
        <v>406</v>
      </c>
      <c r="F328" s="7"/>
      <c r="G328" s="7"/>
      <c r="H328" s="7"/>
      <c r="I328" s="7"/>
      <c r="J328" s="7"/>
      <c r="K328" s="7"/>
      <c r="L328" s="7" t="s">
        <v>582</v>
      </c>
      <c r="M328" s="7" t="s">
        <v>3484</v>
      </c>
      <c r="N328" s="7" t="s">
        <v>359</v>
      </c>
      <c r="O328" s="7" t="s">
        <v>12</v>
      </c>
      <c r="P328" s="7">
        <v>5040474</v>
      </c>
      <c r="Q328" s="7">
        <v>3148889664</v>
      </c>
      <c r="R328" s="7"/>
      <c r="S328" s="7"/>
      <c r="T328" s="7"/>
      <c r="U328" s="7"/>
      <c r="V328" s="7" t="s">
        <v>1384</v>
      </c>
      <c r="W328" s="7"/>
      <c r="X328" s="7"/>
      <c r="Y328" s="7"/>
      <c r="Z328" s="7"/>
      <c r="AA328" s="7"/>
      <c r="AB328" s="7"/>
      <c r="AC328" s="7"/>
    </row>
    <row r="329" spans="1:29" ht="15" customHeight="1" x14ac:dyDescent="0.25">
      <c r="A329" s="7">
        <v>2285</v>
      </c>
      <c r="B329" s="2" t="s">
        <v>1385</v>
      </c>
      <c r="C329" s="7" t="s">
        <v>2490</v>
      </c>
      <c r="D329" s="7"/>
      <c r="E329" s="7" t="s">
        <v>406</v>
      </c>
      <c r="F329" s="7"/>
      <c r="G329" s="7"/>
      <c r="H329" s="7"/>
      <c r="I329" s="7"/>
      <c r="J329" s="7"/>
      <c r="K329" s="7"/>
      <c r="L329" s="7" t="s">
        <v>586</v>
      </c>
      <c r="M329" s="7" t="s">
        <v>3320</v>
      </c>
      <c r="N329" s="7" t="s">
        <v>1393</v>
      </c>
      <c r="O329" s="7" t="s">
        <v>1396</v>
      </c>
      <c r="P329" s="7">
        <v>3116853444</v>
      </c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</row>
    <row r="330" spans="1:29" ht="15" customHeight="1" x14ac:dyDescent="0.25">
      <c r="A330" s="7">
        <v>2635</v>
      </c>
      <c r="B330" s="2" t="s">
        <v>3114</v>
      </c>
      <c r="C330" s="7" t="s">
        <v>2746</v>
      </c>
      <c r="D330" s="7" t="s">
        <v>1375</v>
      </c>
      <c r="E330" s="7" t="s">
        <v>406</v>
      </c>
      <c r="F330" s="7"/>
      <c r="G330" s="7"/>
      <c r="H330" s="7"/>
      <c r="I330" s="7"/>
      <c r="J330" s="7"/>
      <c r="K330" s="7"/>
      <c r="L330" s="7" t="s">
        <v>1386</v>
      </c>
      <c r="M330" s="7" t="s">
        <v>3397</v>
      </c>
      <c r="N330" s="7" t="s">
        <v>480</v>
      </c>
      <c r="O330" s="7" t="s">
        <v>406</v>
      </c>
      <c r="P330" s="7" t="s">
        <v>3529</v>
      </c>
      <c r="Q330" s="7">
        <v>3145359753</v>
      </c>
      <c r="R330" s="7"/>
      <c r="S330" s="7"/>
      <c r="T330" s="7"/>
      <c r="U330" s="7"/>
      <c r="V330" s="7" t="s">
        <v>1387</v>
      </c>
      <c r="W330" s="7"/>
      <c r="X330" s="7"/>
      <c r="Y330" s="7"/>
      <c r="Z330" s="7"/>
      <c r="AA330" s="7"/>
      <c r="AB330" s="7"/>
      <c r="AC330" s="7"/>
    </row>
    <row r="331" spans="1:29" ht="15" customHeight="1" x14ac:dyDescent="0.25">
      <c r="A331" s="7">
        <v>2441</v>
      </c>
      <c r="B331" s="2" t="s">
        <v>1388</v>
      </c>
      <c r="C331" s="7" t="s">
        <v>2747</v>
      </c>
      <c r="D331" s="7" t="s">
        <v>480</v>
      </c>
      <c r="E331" s="7" t="s">
        <v>406</v>
      </c>
      <c r="F331" s="7"/>
      <c r="G331" s="7"/>
      <c r="H331" s="7"/>
      <c r="I331" s="7"/>
      <c r="J331" s="7"/>
      <c r="K331" s="7"/>
      <c r="L331" s="7" t="s">
        <v>38</v>
      </c>
      <c r="M331" s="7" t="s">
        <v>3321</v>
      </c>
      <c r="N331" s="7" t="s">
        <v>480</v>
      </c>
      <c r="O331" s="7" t="s">
        <v>406</v>
      </c>
      <c r="P331" s="7">
        <v>3045378006</v>
      </c>
      <c r="Q331" s="7">
        <v>3014684589</v>
      </c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</row>
    <row r="332" spans="1:29" ht="15" customHeight="1" x14ac:dyDescent="0.25">
      <c r="A332" s="7">
        <v>2279</v>
      </c>
      <c r="B332" s="2" t="s">
        <v>1389</v>
      </c>
      <c r="C332" s="7" t="s">
        <v>2491</v>
      </c>
      <c r="D332" s="7" t="s">
        <v>1390</v>
      </c>
      <c r="E332" s="7" t="s">
        <v>406</v>
      </c>
      <c r="F332" s="7"/>
      <c r="G332" s="7"/>
      <c r="H332" s="7"/>
      <c r="I332" s="7"/>
      <c r="J332" s="7"/>
      <c r="K332" s="7"/>
      <c r="L332" s="7" t="s">
        <v>369</v>
      </c>
      <c r="M332" s="7" t="s">
        <v>2996</v>
      </c>
      <c r="N332" s="7" t="s">
        <v>480</v>
      </c>
      <c r="O332" s="7" t="s">
        <v>406</v>
      </c>
      <c r="P332" s="7">
        <v>7891957</v>
      </c>
      <c r="Q332" s="7">
        <v>3135322964</v>
      </c>
      <c r="R332" s="7"/>
      <c r="S332" s="7"/>
      <c r="T332" s="7"/>
      <c r="U332" s="7"/>
      <c r="V332" s="7"/>
      <c r="W332" s="7"/>
      <c r="X332" s="7"/>
      <c r="Y332" s="7"/>
      <c r="Z332" s="7"/>
      <c r="AA332" s="7"/>
      <c r="AC332" s="7"/>
    </row>
    <row r="333" spans="1:29" ht="15" customHeight="1" x14ac:dyDescent="0.25">
      <c r="A333" s="7" t="s">
        <v>1435</v>
      </c>
      <c r="B333" s="2" t="s">
        <v>1397</v>
      </c>
      <c r="C333" s="7" t="s">
        <v>2492</v>
      </c>
      <c r="D333" s="7" t="s">
        <v>1392</v>
      </c>
      <c r="E333" s="7" t="s">
        <v>406</v>
      </c>
      <c r="F333" s="7"/>
      <c r="G333" s="7"/>
      <c r="H333" s="7"/>
      <c r="I333" s="7"/>
      <c r="J333" s="7"/>
      <c r="K333" s="7"/>
      <c r="L333" s="7" t="s">
        <v>405</v>
      </c>
      <c r="M333" s="7" t="s">
        <v>3241</v>
      </c>
      <c r="N333" s="7" t="s">
        <v>1398</v>
      </c>
      <c r="O333" s="7" t="s">
        <v>12</v>
      </c>
      <c r="P333" s="7" t="s">
        <v>3530</v>
      </c>
      <c r="Q333" s="7">
        <v>3778936</v>
      </c>
      <c r="R333" s="7">
        <v>3104240789</v>
      </c>
      <c r="S333" s="7"/>
      <c r="T333" s="7"/>
      <c r="U333" s="7"/>
      <c r="V333" s="7" t="s">
        <v>1399</v>
      </c>
      <c r="W333" s="7"/>
      <c r="X333" s="7"/>
      <c r="Y333" s="7"/>
      <c r="Z333" s="7"/>
      <c r="AA333" s="7"/>
      <c r="AB333" s="7"/>
      <c r="AC333" s="7"/>
    </row>
    <row r="334" spans="1:29" ht="15" customHeight="1" x14ac:dyDescent="0.25">
      <c r="A334" s="7">
        <v>1770</v>
      </c>
      <c r="B334" s="2" t="s">
        <v>1400</v>
      </c>
      <c r="C334" s="7" t="s">
        <v>2493</v>
      </c>
      <c r="D334" s="7" t="s">
        <v>125</v>
      </c>
      <c r="E334" s="7" t="s">
        <v>406</v>
      </c>
      <c r="F334" s="7"/>
      <c r="G334" s="7"/>
      <c r="H334" s="7"/>
      <c r="I334" s="7"/>
      <c r="J334" s="7"/>
      <c r="K334" s="7"/>
      <c r="L334" s="7" t="s">
        <v>581</v>
      </c>
      <c r="M334" s="7" t="s">
        <v>2997</v>
      </c>
      <c r="N334" s="7" t="s">
        <v>359</v>
      </c>
      <c r="O334" s="7" t="s">
        <v>12</v>
      </c>
      <c r="P334" s="7" t="s">
        <v>3531</v>
      </c>
      <c r="Q334" s="7">
        <v>3217176009</v>
      </c>
      <c r="R334" s="7"/>
      <c r="S334" s="7"/>
      <c r="T334" s="7"/>
      <c r="U334" s="7"/>
      <c r="V334" s="7" t="s">
        <v>1401</v>
      </c>
      <c r="W334" s="7"/>
      <c r="X334" s="7"/>
      <c r="Y334" s="7"/>
      <c r="Z334" s="7"/>
      <c r="AA334" s="7"/>
      <c r="AB334" s="7"/>
      <c r="AC334" s="7"/>
    </row>
    <row r="335" spans="1:29" ht="15" customHeight="1" x14ac:dyDescent="0.25">
      <c r="A335" s="7">
        <v>2515</v>
      </c>
      <c r="B335" s="2" t="s">
        <v>1402</v>
      </c>
      <c r="C335" s="7" t="s">
        <v>2891</v>
      </c>
      <c r="D335" s="7" t="s">
        <v>1403</v>
      </c>
      <c r="E335" s="7" t="s">
        <v>406</v>
      </c>
      <c r="F335" s="7"/>
      <c r="G335" s="7"/>
      <c r="H335" s="7"/>
      <c r="I335" s="7"/>
      <c r="J335" s="7"/>
      <c r="K335" s="7"/>
      <c r="L335" s="7" t="s">
        <v>377</v>
      </c>
      <c r="M335" s="7" t="s">
        <v>3504</v>
      </c>
      <c r="N335" s="7" t="s">
        <v>480</v>
      </c>
      <c r="O335" s="7" t="s">
        <v>406</v>
      </c>
      <c r="P335" s="7">
        <v>7890792</v>
      </c>
      <c r="Q335" s="7">
        <v>3127591747</v>
      </c>
      <c r="R335" s="7"/>
      <c r="S335" s="7"/>
      <c r="T335" s="7"/>
      <c r="U335" s="7"/>
      <c r="V335" s="7" t="s">
        <v>1404</v>
      </c>
      <c r="W335" s="7"/>
      <c r="X335" s="7"/>
      <c r="Y335" s="7"/>
      <c r="Z335" s="7"/>
      <c r="AA335" s="7"/>
      <c r="AB335" s="7"/>
      <c r="AC335" s="7"/>
    </row>
    <row r="336" spans="1:29" ht="15" customHeight="1" x14ac:dyDescent="0.25">
      <c r="A336" s="7">
        <v>2374</v>
      </c>
      <c r="B336" s="2" t="s">
        <v>1405</v>
      </c>
      <c r="C336" s="7" t="s">
        <v>2494</v>
      </c>
      <c r="D336" s="7" t="s">
        <v>1436</v>
      </c>
      <c r="E336" s="7" t="s">
        <v>406</v>
      </c>
      <c r="F336" s="7"/>
      <c r="G336" s="7"/>
      <c r="H336" s="7"/>
      <c r="I336" s="7"/>
      <c r="J336" s="7"/>
      <c r="K336" s="7"/>
      <c r="L336" s="7" t="s">
        <v>38</v>
      </c>
      <c r="M336" s="7" t="s">
        <v>2998</v>
      </c>
      <c r="N336" s="7"/>
      <c r="O336" s="7"/>
      <c r="P336" s="7">
        <v>3235306457</v>
      </c>
      <c r="Q336" s="7">
        <v>4013134</v>
      </c>
      <c r="R336" s="7">
        <v>2747754</v>
      </c>
      <c r="S336" s="7"/>
      <c r="T336" s="7"/>
      <c r="U336" s="7"/>
      <c r="V336" s="7" t="s">
        <v>1406</v>
      </c>
      <c r="W336" s="7"/>
      <c r="X336" s="7"/>
      <c r="Y336" s="7"/>
      <c r="Z336" s="7"/>
      <c r="AA336" s="7"/>
      <c r="AB336" s="7"/>
      <c r="AC336" s="7"/>
    </row>
    <row r="337" spans="1:29" ht="15" customHeight="1" x14ac:dyDescent="0.25">
      <c r="A337" s="7">
        <v>2705</v>
      </c>
      <c r="B337" s="2" t="s">
        <v>1407</v>
      </c>
      <c r="C337" s="7" t="s">
        <v>2495</v>
      </c>
      <c r="D337" s="7" t="s">
        <v>480</v>
      </c>
      <c r="E337" s="7" t="s">
        <v>406</v>
      </c>
      <c r="F337" s="7"/>
      <c r="G337" s="7"/>
      <c r="H337" s="7"/>
      <c r="I337" s="7"/>
      <c r="J337" s="7"/>
      <c r="K337" s="7"/>
      <c r="L337" s="7" t="s">
        <v>994</v>
      </c>
      <c r="M337" s="7" t="s">
        <v>2940</v>
      </c>
      <c r="N337" s="7" t="s">
        <v>480</v>
      </c>
      <c r="O337" s="7" t="s">
        <v>406</v>
      </c>
      <c r="P337" s="7">
        <v>3135068975</v>
      </c>
      <c r="Q337" s="7"/>
      <c r="R337" s="7"/>
      <c r="S337" s="7"/>
      <c r="T337" s="7"/>
      <c r="U337" s="7"/>
      <c r="V337" s="7" t="s">
        <v>1408</v>
      </c>
      <c r="W337" s="7"/>
      <c r="X337" s="7"/>
      <c r="Y337" s="7"/>
      <c r="Z337" s="7"/>
      <c r="AA337" s="7"/>
      <c r="AB337" s="7"/>
      <c r="AC337" s="7"/>
    </row>
    <row r="338" spans="1:29" ht="15" customHeight="1" x14ac:dyDescent="0.25">
      <c r="A338" s="7">
        <v>2509</v>
      </c>
      <c r="B338" s="2" t="s">
        <v>1409</v>
      </c>
      <c r="C338" s="7" t="s">
        <v>2748</v>
      </c>
      <c r="D338" s="7" t="s">
        <v>125</v>
      </c>
      <c r="E338" s="7" t="s">
        <v>406</v>
      </c>
      <c r="F338" s="7"/>
      <c r="G338" s="7"/>
      <c r="H338" s="7"/>
      <c r="I338" s="7"/>
      <c r="J338" s="7"/>
      <c r="K338" s="7"/>
      <c r="L338" s="7" t="s">
        <v>1410</v>
      </c>
      <c r="M338" s="7" t="s">
        <v>13</v>
      </c>
      <c r="N338" s="7" t="s">
        <v>125</v>
      </c>
      <c r="O338" s="7" t="s">
        <v>406</v>
      </c>
      <c r="P338" s="7">
        <v>3232906104</v>
      </c>
      <c r="Q338" s="7"/>
      <c r="R338" s="7"/>
      <c r="S338" s="7"/>
      <c r="T338" s="7"/>
      <c r="U338" s="7"/>
      <c r="V338" s="7" t="s">
        <v>1411</v>
      </c>
      <c r="W338" s="7"/>
      <c r="X338" s="7"/>
      <c r="Y338" s="7"/>
      <c r="Z338" s="7"/>
      <c r="AA338" s="7"/>
      <c r="AB338" s="7"/>
      <c r="AC338" s="7"/>
    </row>
    <row r="339" spans="1:29" ht="15" customHeight="1" x14ac:dyDescent="0.25">
      <c r="A339" s="5" t="s">
        <v>3117</v>
      </c>
      <c r="B339" s="2" t="s">
        <v>3115</v>
      </c>
      <c r="C339" s="5" t="s">
        <v>3116</v>
      </c>
      <c r="D339" s="5" t="s">
        <v>1312</v>
      </c>
      <c r="E339" s="5" t="s">
        <v>406</v>
      </c>
      <c r="M339" s="5" t="s">
        <v>3118</v>
      </c>
      <c r="N339" s="5" t="s">
        <v>3119</v>
      </c>
      <c r="O339" s="5" t="s">
        <v>406</v>
      </c>
      <c r="P339" s="5">
        <v>3117990374</v>
      </c>
      <c r="V339" s="9" t="s">
        <v>3120</v>
      </c>
      <c r="X339" s="5" t="s">
        <v>3121</v>
      </c>
    </row>
    <row r="340" spans="1:29" ht="15" customHeight="1" x14ac:dyDescent="0.25">
      <c r="A340" s="7">
        <v>1923</v>
      </c>
      <c r="B340" s="2" t="s">
        <v>1412</v>
      </c>
      <c r="C340" s="7" t="s">
        <v>2496</v>
      </c>
      <c r="D340" s="7" t="s">
        <v>1392</v>
      </c>
      <c r="E340" s="7" t="s">
        <v>406</v>
      </c>
      <c r="F340" s="7"/>
      <c r="G340" s="7"/>
      <c r="H340" s="7"/>
      <c r="I340" s="7"/>
      <c r="J340" s="7"/>
      <c r="K340" s="7"/>
      <c r="L340" s="7" t="s">
        <v>1413</v>
      </c>
      <c r="M340" s="7" t="s">
        <v>3242</v>
      </c>
      <c r="N340" s="7" t="s">
        <v>480</v>
      </c>
      <c r="O340" s="7" t="s">
        <v>406</v>
      </c>
      <c r="P340" s="7">
        <v>7853906</v>
      </c>
      <c r="Q340" s="7">
        <v>3112158109</v>
      </c>
      <c r="R340" s="7"/>
      <c r="S340" s="7"/>
      <c r="T340" s="7"/>
      <c r="U340" s="7"/>
      <c r="V340" s="7" t="s">
        <v>1414</v>
      </c>
      <c r="W340" s="7"/>
      <c r="X340" s="7"/>
      <c r="Y340" s="7"/>
      <c r="Z340" s="7"/>
      <c r="AA340" s="7"/>
      <c r="AB340" s="7"/>
      <c r="AC340" s="7"/>
    </row>
    <row r="341" spans="1:29" ht="15" customHeight="1" x14ac:dyDescent="0.25">
      <c r="A341" s="7">
        <v>1974</v>
      </c>
      <c r="B341" s="2" t="s">
        <v>1415</v>
      </c>
      <c r="C341" s="7" t="s">
        <v>2497</v>
      </c>
      <c r="D341" s="7" t="s">
        <v>480</v>
      </c>
      <c r="E341" s="7" t="s">
        <v>406</v>
      </c>
      <c r="F341" s="7"/>
      <c r="G341" s="7"/>
      <c r="H341" s="7"/>
      <c r="I341" s="7"/>
      <c r="J341" s="7"/>
      <c r="K341" s="7"/>
      <c r="L341" s="7" t="s">
        <v>467</v>
      </c>
      <c r="M341" s="7" t="s">
        <v>3243</v>
      </c>
      <c r="N341" s="7" t="s">
        <v>480</v>
      </c>
      <c r="O341" s="7" t="s">
        <v>406</v>
      </c>
      <c r="P341" s="7">
        <v>7894709</v>
      </c>
      <c r="Q341" s="7">
        <v>7894710</v>
      </c>
      <c r="R341" s="7" t="s">
        <v>3552</v>
      </c>
      <c r="S341" s="7"/>
      <c r="T341" s="7"/>
      <c r="U341" s="7"/>
      <c r="V341" s="7" t="s">
        <v>1416</v>
      </c>
      <c r="W341" s="7"/>
      <c r="X341" s="7"/>
      <c r="Y341" s="7"/>
      <c r="Z341" s="7"/>
      <c r="AA341" s="7"/>
      <c r="AB341" s="7"/>
      <c r="AC341" s="7"/>
    </row>
    <row r="342" spans="1:29" ht="15" customHeight="1" x14ac:dyDescent="0.25">
      <c r="A342" s="7">
        <v>2993</v>
      </c>
      <c r="B342" s="2" t="s">
        <v>1417</v>
      </c>
      <c r="C342" s="7" t="s">
        <v>2749</v>
      </c>
      <c r="D342" s="7" t="s">
        <v>125</v>
      </c>
      <c r="E342" s="7" t="s">
        <v>406</v>
      </c>
      <c r="F342" s="7"/>
      <c r="G342" s="7"/>
      <c r="H342" s="7"/>
      <c r="I342" s="7"/>
      <c r="J342" s="7"/>
      <c r="K342" s="7"/>
      <c r="L342" s="7"/>
      <c r="M342" s="7" t="s">
        <v>3398</v>
      </c>
      <c r="N342" s="7" t="s">
        <v>125</v>
      </c>
      <c r="O342" s="7" t="s">
        <v>406</v>
      </c>
      <c r="P342" s="7">
        <v>3208776305</v>
      </c>
      <c r="Q342" s="7"/>
      <c r="R342" s="7"/>
      <c r="S342" s="7"/>
      <c r="T342" s="7"/>
      <c r="U342" s="7"/>
      <c r="V342" s="7" t="s">
        <v>1418</v>
      </c>
      <c r="W342" s="7"/>
      <c r="X342" s="7"/>
      <c r="Y342" s="7"/>
      <c r="Z342" s="7"/>
      <c r="AA342" s="7"/>
      <c r="AB342" s="7"/>
      <c r="AC342" s="7"/>
    </row>
    <row r="343" spans="1:29" ht="15" customHeight="1" x14ac:dyDescent="0.25">
      <c r="A343" s="7">
        <v>2606</v>
      </c>
      <c r="B343" s="2" t="s">
        <v>1419</v>
      </c>
      <c r="C343" s="7" t="s">
        <v>2498</v>
      </c>
      <c r="D343" s="7" t="s">
        <v>1420</v>
      </c>
      <c r="E343" s="7" t="s">
        <v>406</v>
      </c>
      <c r="F343" s="7"/>
      <c r="G343" s="7"/>
      <c r="H343" s="7"/>
      <c r="I343" s="7"/>
      <c r="J343" s="7"/>
      <c r="K343" s="7"/>
      <c r="L343" s="7" t="s">
        <v>1421</v>
      </c>
      <c r="M343" s="7" t="s">
        <v>3399</v>
      </c>
      <c r="N343" s="7" t="s">
        <v>480</v>
      </c>
      <c r="O343" s="7" t="s">
        <v>406</v>
      </c>
      <c r="P343" s="7">
        <v>3213931824</v>
      </c>
      <c r="Q343" s="7"/>
      <c r="R343" s="7"/>
      <c r="S343" s="7"/>
      <c r="T343" s="7"/>
      <c r="U343" s="7"/>
      <c r="V343" s="7" t="s">
        <v>1422</v>
      </c>
      <c r="W343" s="7" t="s">
        <v>1423</v>
      </c>
      <c r="X343" s="7"/>
      <c r="Y343" s="7"/>
      <c r="Z343" s="7"/>
      <c r="AA343" s="7"/>
      <c r="AB343" s="7"/>
      <c r="AC343" s="7"/>
    </row>
    <row r="344" spans="1:29" ht="15" customHeight="1" x14ac:dyDescent="0.25">
      <c r="A344" s="7">
        <v>1831</v>
      </c>
      <c r="B344" s="2" t="s">
        <v>1424</v>
      </c>
      <c r="C344" s="7" t="s">
        <v>2499</v>
      </c>
      <c r="D344" s="7" t="s">
        <v>1392</v>
      </c>
      <c r="E344" s="7" t="s">
        <v>406</v>
      </c>
      <c r="F344" s="7"/>
      <c r="G344" s="7"/>
      <c r="H344" s="7"/>
      <c r="I344" s="7"/>
      <c r="J344" s="7"/>
      <c r="K344" s="7"/>
      <c r="L344" s="7" t="s">
        <v>1425</v>
      </c>
      <c r="M344" s="7" t="s">
        <v>3244</v>
      </c>
      <c r="N344" s="7" t="s">
        <v>434</v>
      </c>
      <c r="O344" s="7" t="s">
        <v>1426</v>
      </c>
      <c r="P344" s="7">
        <v>2820619</v>
      </c>
      <c r="Q344" s="7">
        <v>2743941</v>
      </c>
      <c r="R344" s="7">
        <v>3164255843</v>
      </c>
      <c r="S344" s="7"/>
      <c r="T344" s="7"/>
      <c r="U344" s="7"/>
      <c r="V344" s="7" t="s">
        <v>1427</v>
      </c>
      <c r="W344" s="7"/>
      <c r="X344" s="7"/>
      <c r="Y344" s="7"/>
      <c r="Z344" s="7"/>
      <c r="AA344" s="7"/>
      <c r="AB344" s="7"/>
      <c r="AC344" s="7"/>
    </row>
    <row r="345" spans="1:29" ht="15" customHeight="1" x14ac:dyDescent="0.25">
      <c r="A345" s="5" t="s">
        <v>3128</v>
      </c>
      <c r="B345" s="2" t="s">
        <v>3122</v>
      </c>
      <c r="C345" s="5" t="s">
        <v>3123</v>
      </c>
      <c r="D345" s="5" t="s">
        <v>125</v>
      </c>
      <c r="E345" s="5" t="s">
        <v>406</v>
      </c>
      <c r="M345" s="5" t="s">
        <v>3126</v>
      </c>
      <c r="N345" s="5" t="s">
        <v>359</v>
      </c>
      <c r="O345" s="5" t="s">
        <v>12</v>
      </c>
      <c r="P345" s="5">
        <v>3174368581</v>
      </c>
      <c r="Q345" s="5">
        <v>3194709737</v>
      </c>
      <c r="V345" s="9" t="s">
        <v>3124</v>
      </c>
      <c r="X345" s="5" t="s">
        <v>3125</v>
      </c>
    </row>
    <row r="346" spans="1:29" ht="15" customHeight="1" x14ac:dyDescent="0.25">
      <c r="A346" s="7">
        <v>2819</v>
      </c>
      <c r="B346" s="2" t="s">
        <v>1428</v>
      </c>
      <c r="C346" s="7" t="s">
        <v>2500</v>
      </c>
      <c r="D346" s="7" t="s">
        <v>1338</v>
      </c>
      <c r="E346" s="7" t="s">
        <v>406</v>
      </c>
      <c r="F346" s="7"/>
      <c r="G346" s="7"/>
      <c r="H346" s="7"/>
      <c r="I346" s="7"/>
      <c r="J346" s="7"/>
      <c r="K346" s="7"/>
      <c r="L346" s="7"/>
      <c r="M346" s="7" t="s">
        <v>3245</v>
      </c>
      <c r="N346" s="7" t="s">
        <v>359</v>
      </c>
      <c r="O346" s="7" t="s">
        <v>12</v>
      </c>
      <c r="P346" s="7">
        <v>3216466264</v>
      </c>
      <c r="Q346" s="7"/>
      <c r="R346" s="7"/>
      <c r="S346" s="7"/>
      <c r="T346" s="7"/>
      <c r="U346" s="7"/>
      <c r="V346" s="7" t="s">
        <v>1429</v>
      </c>
      <c r="W346" s="7"/>
      <c r="X346" s="7"/>
      <c r="Y346" s="7"/>
      <c r="Z346" s="7"/>
      <c r="AA346" s="7"/>
      <c r="AB346" s="7"/>
      <c r="AC346" s="7"/>
    </row>
    <row r="347" spans="1:29" ht="15" customHeight="1" x14ac:dyDescent="0.25">
      <c r="A347" s="7">
        <v>2701</v>
      </c>
      <c r="B347" s="2" t="s">
        <v>1430</v>
      </c>
      <c r="C347" s="7" t="s">
        <v>2850</v>
      </c>
      <c r="D347" s="7" t="s">
        <v>1431</v>
      </c>
      <c r="E347" s="7" t="s">
        <v>406</v>
      </c>
      <c r="F347" s="7"/>
      <c r="G347" s="7"/>
      <c r="H347" s="7"/>
      <c r="I347" s="7"/>
      <c r="J347" s="7"/>
      <c r="K347" s="7"/>
      <c r="L347" s="7"/>
      <c r="M347" s="7" t="s">
        <v>3400</v>
      </c>
      <c r="N347" s="7" t="s">
        <v>73</v>
      </c>
      <c r="O347" s="7" t="s">
        <v>12</v>
      </c>
      <c r="P347" s="7">
        <v>3136572717</v>
      </c>
      <c r="Q347" s="7">
        <v>3219306729</v>
      </c>
      <c r="R347" s="7"/>
      <c r="S347" s="7"/>
      <c r="T347" s="7"/>
      <c r="U347" s="7"/>
      <c r="V347" s="7" t="s">
        <v>1432</v>
      </c>
      <c r="W347" s="7"/>
      <c r="X347" s="7"/>
      <c r="Y347" s="7"/>
      <c r="Z347" s="7"/>
      <c r="AA347" s="7"/>
      <c r="AB347" s="7"/>
      <c r="AC347" s="7"/>
    </row>
    <row r="348" spans="1:29" ht="15" customHeight="1" x14ac:dyDescent="0.25">
      <c r="A348" s="7">
        <v>2978</v>
      </c>
      <c r="B348" s="2" t="s">
        <v>1433</v>
      </c>
      <c r="C348" s="7" t="s">
        <v>2501</v>
      </c>
      <c r="D348" s="7" t="s">
        <v>1338</v>
      </c>
      <c r="E348" s="7" t="s">
        <v>406</v>
      </c>
      <c r="F348" s="7"/>
      <c r="G348" s="7"/>
      <c r="H348" s="7"/>
      <c r="I348" s="7"/>
      <c r="J348" s="7"/>
      <c r="K348" s="7"/>
      <c r="L348" s="7" t="s">
        <v>45</v>
      </c>
      <c r="M348" s="7" t="s">
        <v>2941</v>
      </c>
      <c r="N348" s="7" t="s">
        <v>151</v>
      </c>
      <c r="O348" s="7" t="s">
        <v>12</v>
      </c>
      <c r="P348" s="7">
        <v>3102278956</v>
      </c>
      <c r="Q348" s="7"/>
      <c r="R348" s="7"/>
      <c r="S348" s="7"/>
      <c r="T348" s="7"/>
      <c r="U348" s="7"/>
      <c r="V348" s="7" t="s">
        <v>1434</v>
      </c>
      <c r="W348" s="7"/>
      <c r="X348" s="7"/>
      <c r="Y348" s="7"/>
      <c r="Z348" s="7"/>
      <c r="AA348" s="7"/>
      <c r="AC348" s="7"/>
    </row>
    <row r="349" spans="1:29" ht="15" customHeight="1" x14ac:dyDescent="0.25">
      <c r="A349" s="7">
        <v>2999</v>
      </c>
      <c r="B349" s="2" t="s">
        <v>1437</v>
      </c>
      <c r="C349" s="7" t="s">
        <v>2750</v>
      </c>
      <c r="D349" s="7" t="s">
        <v>1438</v>
      </c>
      <c r="E349" s="7" t="s">
        <v>89</v>
      </c>
      <c r="F349" s="7"/>
      <c r="G349" s="7"/>
      <c r="H349" s="7"/>
      <c r="I349" s="7"/>
      <c r="J349" s="7"/>
      <c r="K349" s="7"/>
      <c r="L349" s="7"/>
      <c r="M349" s="7" t="s">
        <v>3401</v>
      </c>
      <c r="N349" s="7" t="s">
        <v>906</v>
      </c>
      <c r="O349" s="7" t="s">
        <v>89</v>
      </c>
      <c r="P349" s="7">
        <v>3102271913</v>
      </c>
      <c r="Q349" s="7"/>
      <c r="R349" s="7"/>
      <c r="S349" s="7"/>
      <c r="T349" s="7"/>
      <c r="U349" s="7"/>
      <c r="V349" s="7" t="s">
        <v>1439</v>
      </c>
      <c r="W349" s="7"/>
      <c r="X349" s="7"/>
      <c r="Y349" s="7"/>
      <c r="Z349" s="7"/>
      <c r="AA349" s="7"/>
      <c r="AB349" s="7"/>
      <c r="AC349" s="7"/>
    </row>
    <row r="350" spans="1:29" ht="15" customHeight="1" x14ac:dyDescent="0.25">
      <c r="A350" s="7">
        <v>2897</v>
      </c>
      <c r="B350" s="2" t="s">
        <v>1440</v>
      </c>
      <c r="C350" s="7" t="s">
        <v>2502</v>
      </c>
      <c r="D350" s="7" t="s">
        <v>1475</v>
      </c>
      <c r="E350" s="7" t="s">
        <v>89</v>
      </c>
      <c r="F350" s="7"/>
      <c r="G350" s="7"/>
      <c r="H350" s="7"/>
      <c r="I350" s="7"/>
      <c r="J350" s="7"/>
      <c r="K350" s="7"/>
      <c r="L350" s="7"/>
      <c r="M350" s="7" t="s">
        <v>3505</v>
      </c>
      <c r="N350" s="7" t="s">
        <v>906</v>
      </c>
      <c r="O350" s="7" t="s">
        <v>89</v>
      </c>
      <c r="P350" s="7">
        <v>3102470357</v>
      </c>
      <c r="Q350" s="7">
        <v>3158970497</v>
      </c>
      <c r="R350" s="7"/>
      <c r="S350" s="7"/>
      <c r="T350" s="7"/>
      <c r="U350" s="7"/>
      <c r="V350" s="7" t="s">
        <v>1441</v>
      </c>
      <c r="W350" s="7"/>
      <c r="X350" s="7"/>
      <c r="Y350" s="7"/>
      <c r="Z350" s="7"/>
      <c r="AA350" s="7"/>
      <c r="AB350" s="7"/>
      <c r="AC350" s="7"/>
    </row>
    <row r="351" spans="1:29" ht="15" customHeight="1" x14ac:dyDescent="0.25">
      <c r="A351" s="7">
        <v>2590</v>
      </c>
      <c r="B351" s="2" t="s">
        <v>1442</v>
      </c>
      <c r="C351" s="7" t="s">
        <v>2751</v>
      </c>
      <c r="D351" s="7"/>
      <c r="E351" s="7" t="s">
        <v>89</v>
      </c>
      <c r="F351" s="7"/>
      <c r="G351" s="7"/>
      <c r="H351" s="7"/>
      <c r="I351" s="7"/>
      <c r="J351" s="7"/>
      <c r="K351" s="7"/>
      <c r="L351" s="7" t="s">
        <v>1443</v>
      </c>
      <c r="M351" s="7" t="s">
        <v>3402</v>
      </c>
      <c r="N351" s="7" t="s">
        <v>385</v>
      </c>
      <c r="O351" s="7" t="s">
        <v>89</v>
      </c>
      <c r="P351" s="7">
        <v>3164734596</v>
      </c>
      <c r="Q351" s="7">
        <v>3162865809</v>
      </c>
      <c r="R351" s="7"/>
      <c r="S351" s="7"/>
      <c r="T351" s="7"/>
      <c r="U351" s="7"/>
      <c r="V351" s="7" t="s">
        <v>1444</v>
      </c>
      <c r="W351" s="7"/>
      <c r="X351" s="7"/>
      <c r="Y351" s="7"/>
      <c r="Z351" s="7"/>
      <c r="AA351" s="7"/>
      <c r="AB351" s="7"/>
      <c r="AC351" s="7"/>
    </row>
    <row r="352" spans="1:29" ht="15" customHeight="1" x14ac:dyDescent="0.25">
      <c r="A352" s="7">
        <v>1932</v>
      </c>
      <c r="B352" s="2" t="s">
        <v>1445</v>
      </c>
      <c r="C352" s="7" t="s">
        <v>541</v>
      </c>
      <c r="D352" s="7" t="s">
        <v>1446</v>
      </c>
      <c r="E352" s="7" t="s">
        <v>89</v>
      </c>
      <c r="F352" s="7"/>
      <c r="G352" s="7"/>
      <c r="H352" s="7"/>
      <c r="I352" s="7"/>
      <c r="J352" s="7"/>
      <c r="K352" s="7"/>
      <c r="L352" s="7" t="s">
        <v>1447</v>
      </c>
      <c r="M352" s="7" t="s">
        <v>1476</v>
      </c>
      <c r="N352" s="7" t="s">
        <v>1477</v>
      </c>
      <c r="O352" s="7" t="s">
        <v>89</v>
      </c>
      <c r="P352" s="7">
        <v>8621379</v>
      </c>
      <c r="Q352" s="7">
        <v>8707132</v>
      </c>
      <c r="R352" s="7">
        <v>3112198169</v>
      </c>
      <c r="S352" s="7"/>
      <c r="T352" s="7"/>
      <c r="U352" s="7"/>
      <c r="V352" s="7" t="s">
        <v>1448</v>
      </c>
      <c r="W352" s="7"/>
      <c r="X352" s="7"/>
      <c r="Y352" s="7"/>
      <c r="Z352" s="7"/>
      <c r="AA352" s="7"/>
      <c r="AB352" s="7"/>
      <c r="AC352" s="7"/>
    </row>
    <row r="353" spans="1:29" ht="15" customHeight="1" x14ac:dyDescent="0.25">
      <c r="A353" s="7">
        <v>2912</v>
      </c>
      <c r="B353" s="2" t="s">
        <v>1449</v>
      </c>
      <c r="C353" s="7" t="s">
        <v>2503</v>
      </c>
      <c r="D353" s="7" t="s">
        <v>868</v>
      </c>
      <c r="E353" s="7" t="s">
        <v>89</v>
      </c>
      <c r="F353" s="7"/>
      <c r="G353" s="7"/>
      <c r="H353" s="7"/>
      <c r="I353" s="7"/>
      <c r="J353" s="7"/>
      <c r="K353" s="7"/>
      <c r="L353" s="7"/>
      <c r="M353" s="7" t="s">
        <v>3403</v>
      </c>
      <c r="N353" s="7" t="s">
        <v>906</v>
      </c>
      <c r="O353" s="7" t="s">
        <v>89</v>
      </c>
      <c r="P353" s="7">
        <v>3106436106</v>
      </c>
      <c r="Q353" s="7"/>
      <c r="R353" s="7"/>
      <c r="S353" s="7"/>
      <c r="T353" s="7"/>
      <c r="U353" s="7"/>
      <c r="V353" s="7" t="s">
        <v>1450</v>
      </c>
      <c r="W353" s="7"/>
      <c r="X353" s="7"/>
      <c r="Y353" s="7"/>
      <c r="Z353" s="7"/>
      <c r="AA353" s="7"/>
      <c r="AB353" s="7"/>
      <c r="AC353" s="7"/>
    </row>
    <row r="354" spans="1:29" ht="15" customHeight="1" x14ac:dyDescent="0.25">
      <c r="A354" s="7">
        <v>2264</v>
      </c>
      <c r="B354" s="2" t="s">
        <v>1451</v>
      </c>
      <c r="C354" s="7" t="s">
        <v>1478</v>
      </c>
      <c r="D354" s="7" t="s">
        <v>1452</v>
      </c>
      <c r="E354" s="7" t="s">
        <v>89</v>
      </c>
      <c r="F354" s="7"/>
      <c r="G354" s="7"/>
      <c r="H354" s="7"/>
      <c r="I354" s="7"/>
      <c r="J354" s="7"/>
      <c r="K354" s="7"/>
      <c r="L354" s="7" t="s">
        <v>405</v>
      </c>
      <c r="M354" s="7" t="s">
        <v>1453</v>
      </c>
      <c r="N354" s="7"/>
      <c r="O354" s="7"/>
      <c r="P354" s="7">
        <v>4227300</v>
      </c>
      <c r="Q354" s="7"/>
      <c r="R354" s="7"/>
      <c r="S354" s="7"/>
      <c r="T354" s="7"/>
      <c r="U354" s="7"/>
      <c r="V354" s="7" t="s">
        <v>1454</v>
      </c>
      <c r="W354" s="7"/>
      <c r="X354" s="7"/>
      <c r="Y354" s="7"/>
      <c r="Z354" s="7"/>
      <c r="AA354" s="7"/>
      <c r="AB354" s="7"/>
      <c r="AC354" s="7"/>
    </row>
    <row r="355" spans="1:29" ht="15" customHeight="1" x14ac:dyDescent="0.25">
      <c r="A355" s="7">
        <v>2596</v>
      </c>
      <c r="B355" s="2" t="s">
        <v>1455</v>
      </c>
      <c r="C355" s="7" t="s">
        <v>2504</v>
      </c>
      <c r="D355" s="7" t="s">
        <v>1456</v>
      </c>
      <c r="E355" s="7" t="s">
        <v>89</v>
      </c>
      <c r="F355" s="7"/>
      <c r="G355" s="7"/>
      <c r="H355" s="7"/>
      <c r="I355" s="7"/>
      <c r="J355" s="7"/>
      <c r="K355" s="7"/>
      <c r="L355" s="7"/>
      <c r="M355" s="7" t="s">
        <v>13</v>
      </c>
      <c r="N355" s="7"/>
      <c r="O355" s="7"/>
      <c r="P355" s="7">
        <v>3213437012</v>
      </c>
      <c r="Q355" s="7"/>
      <c r="R355" s="7"/>
      <c r="S355" s="7"/>
      <c r="T355" s="7"/>
      <c r="U355" s="7"/>
      <c r="V355" s="7" t="s">
        <v>1457</v>
      </c>
      <c r="W355" s="7"/>
      <c r="X355" s="7"/>
      <c r="Y355" s="7"/>
      <c r="Z355" s="7"/>
      <c r="AA355" s="7"/>
      <c r="AB355" s="7"/>
      <c r="AC355" s="7"/>
    </row>
    <row r="356" spans="1:29" ht="15" customHeight="1" x14ac:dyDescent="0.25">
      <c r="A356" s="7">
        <v>2664</v>
      </c>
      <c r="B356" s="2" t="s">
        <v>1458</v>
      </c>
      <c r="C356" s="7" t="s">
        <v>2752</v>
      </c>
      <c r="D356" s="7" t="s">
        <v>1459</v>
      </c>
      <c r="E356" s="7" t="s">
        <v>89</v>
      </c>
      <c r="K356" s="7"/>
      <c r="L356" s="7" t="s">
        <v>38</v>
      </c>
      <c r="M356" s="5" t="s">
        <v>13</v>
      </c>
      <c r="N356" s="7" t="s">
        <v>1023</v>
      </c>
      <c r="O356" s="7" t="s">
        <v>1024</v>
      </c>
      <c r="P356" s="7">
        <v>3112811544</v>
      </c>
      <c r="Q356" s="7"/>
      <c r="R356" s="7"/>
      <c r="S356" s="7"/>
      <c r="T356" s="7"/>
      <c r="U356" s="7"/>
      <c r="V356" s="7"/>
      <c r="X356" s="7"/>
      <c r="Y356" s="7"/>
      <c r="Z356" s="7"/>
      <c r="AA356" s="7"/>
      <c r="AB356" s="7"/>
      <c r="AC356" s="7"/>
    </row>
    <row r="357" spans="1:29" ht="15" customHeight="1" x14ac:dyDescent="0.25">
      <c r="A357" s="7" t="s">
        <v>1474</v>
      </c>
      <c r="B357" s="2" t="s">
        <v>1460</v>
      </c>
      <c r="C357" s="7" t="s">
        <v>2505</v>
      </c>
      <c r="D357" s="7"/>
      <c r="E357" s="7" t="s">
        <v>89</v>
      </c>
      <c r="F357" s="7"/>
      <c r="G357" s="7"/>
      <c r="H357" s="7"/>
      <c r="I357" s="7"/>
      <c r="J357" s="7"/>
      <c r="K357" s="7"/>
      <c r="L357" s="7" t="s">
        <v>2349</v>
      </c>
      <c r="M357" s="7" t="s">
        <v>2999</v>
      </c>
      <c r="N357" s="7" t="s">
        <v>868</v>
      </c>
      <c r="O357" s="7" t="s">
        <v>89</v>
      </c>
      <c r="P357" s="7" t="s">
        <v>3532</v>
      </c>
      <c r="Q357" s="7">
        <v>3177014000</v>
      </c>
      <c r="R357" s="7"/>
      <c r="S357" s="7"/>
      <c r="T357" s="7"/>
      <c r="U357" s="7"/>
      <c r="V357" s="7" t="s">
        <v>1461</v>
      </c>
      <c r="W357" s="7"/>
      <c r="X357" s="7"/>
      <c r="Y357" s="7"/>
      <c r="Z357" s="7"/>
      <c r="AA357" s="7"/>
      <c r="AB357" s="7"/>
      <c r="AC357" s="7"/>
    </row>
    <row r="358" spans="1:29" ht="15" customHeight="1" x14ac:dyDescent="0.25">
      <c r="A358" s="7">
        <v>2932</v>
      </c>
      <c r="B358" s="2" t="s">
        <v>1462</v>
      </c>
      <c r="C358" s="7" t="s">
        <v>2753</v>
      </c>
      <c r="D358" s="7" t="s">
        <v>1463</v>
      </c>
      <c r="E358" s="7" t="s">
        <v>89</v>
      </c>
      <c r="F358" s="7"/>
      <c r="G358" s="7"/>
      <c r="H358" s="7"/>
      <c r="I358" s="7"/>
      <c r="J358" s="7"/>
      <c r="K358" s="7"/>
      <c r="L358" s="7"/>
      <c r="M358" s="7" t="s">
        <v>3506</v>
      </c>
      <c r="N358" s="7" t="s">
        <v>906</v>
      </c>
      <c r="O358" s="7" t="s">
        <v>89</v>
      </c>
      <c r="P358" s="7">
        <v>3153821680</v>
      </c>
      <c r="Q358" s="7">
        <v>5462444</v>
      </c>
      <c r="R358" s="7"/>
      <c r="S358" s="7"/>
      <c r="T358" s="7"/>
      <c r="U358" s="7"/>
      <c r="V358" s="7" t="s">
        <v>1479</v>
      </c>
      <c r="W358" s="7"/>
      <c r="X358" s="7"/>
      <c r="Y358" s="7"/>
      <c r="Z358" s="7"/>
      <c r="AA358" s="7"/>
      <c r="AB358" s="7"/>
      <c r="AC358" s="7"/>
    </row>
    <row r="359" spans="1:29" ht="15" customHeight="1" x14ac:dyDescent="0.25">
      <c r="A359" s="7">
        <v>2846</v>
      </c>
      <c r="B359" s="2" t="s">
        <v>1464</v>
      </c>
      <c r="C359" s="7" t="s">
        <v>2867</v>
      </c>
      <c r="D359" s="7" t="s">
        <v>1438</v>
      </c>
      <c r="E359" s="7" t="s">
        <v>89</v>
      </c>
      <c r="F359" s="7"/>
      <c r="H359" s="7"/>
      <c r="I359" s="7"/>
      <c r="J359" s="7"/>
      <c r="K359" s="7"/>
      <c r="L359" s="7"/>
      <c r="M359" s="7" t="s">
        <v>3404</v>
      </c>
      <c r="N359" s="7" t="s">
        <v>906</v>
      </c>
      <c r="O359" s="7" t="s">
        <v>89</v>
      </c>
      <c r="P359" s="7">
        <v>3107590816</v>
      </c>
      <c r="Q359" s="7"/>
      <c r="R359" s="7"/>
      <c r="S359" s="7"/>
      <c r="T359" s="7"/>
      <c r="U359" s="7"/>
      <c r="V359" s="7" t="s">
        <v>1480</v>
      </c>
      <c r="W359" s="7"/>
      <c r="X359" s="7"/>
      <c r="Y359" s="7"/>
      <c r="Z359" s="7"/>
      <c r="AA359" s="7"/>
      <c r="AB359" s="7"/>
      <c r="AC359" s="7"/>
    </row>
    <row r="360" spans="1:29" ht="15" customHeight="1" x14ac:dyDescent="0.25">
      <c r="A360" s="7">
        <v>2717</v>
      </c>
      <c r="B360" s="2" t="s">
        <v>1465</v>
      </c>
      <c r="C360" s="7" t="s">
        <v>2868</v>
      </c>
      <c r="D360" s="7" t="s">
        <v>868</v>
      </c>
      <c r="E360" s="7" t="s">
        <v>89</v>
      </c>
      <c r="F360" s="7"/>
      <c r="G360" s="7"/>
      <c r="H360" s="7"/>
      <c r="I360" s="7"/>
      <c r="J360" s="7"/>
      <c r="K360" s="7"/>
      <c r="L360" s="7" t="s">
        <v>469</v>
      </c>
      <c r="M360" s="7" t="s">
        <v>13</v>
      </c>
      <c r="N360" s="7" t="s">
        <v>868</v>
      </c>
      <c r="O360" s="7" t="s">
        <v>89</v>
      </c>
      <c r="P360" s="7">
        <v>3175374210</v>
      </c>
      <c r="Q360" s="7"/>
      <c r="R360" s="7"/>
      <c r="S360" s="7"/>
      <c r="T360" s="7"/>
      <c r="U360" s="7"/>
      <c r="V360" s="7" t="s">
        <v>1481</v>
      </c>
      <c r="W360" s="7"/>
      <c r="X360" s="7"/>
      <c r="Y360" s="7"/>
      <c r="Z360" s="7"/>
      <c r="AA360" s="7"/>
      <c r="AB360" s="7"/>
      <c r="AC360" s="7"/>
    </row>
    <row r="361" spans="1:29" ht="15" customHeight="1" x14ac:dyDescent="0.25">
      <c r="A361" s="7">
        <v>1927</v>
      </c>
      <c r="B361" s="2" t="s">
        <v>1466</v>
      </c>
      <c r="C361" s="7" t="s">
        <v>2506</v>
      </c>
      <c r="D361" s="7" t="s">
        <v>1467</v>
      </c>
      <c r="E361" s="7" t="s">
        <v>89</v>
      </c>
      <c r="H361" s="7"/>
      <c r="I361" s="7"/>
      <c r="L361" s="7" t="s">
        <v>467</v>
      </c>
      <c r="M361" s="7" t="s">
        <v>3246</v>
      </c>
      <c r="N361" s="7" t="s">
        <v>906</v>
      </c>
      <c r="O361" s="7" t="s">
        <v>89</v>
      </c>
      <c r="P361" s="7">
        <v>6017333</v>
      </c>
      <c r="Q361" s="7">
        <v>3102133870</v>
      </c>
      <c r="S361" s="7"/>
      <c r="T361" s="7"/>
      <c r="U361" s="7"/>
      <c r="V361" s="7" t="s">
        <v>1482</v>
      </c>
      <c r="W361" s="7"/>
      <c r="X361" s="7"/>
      <c r="Y361" s="7"/>
      <c r="Z361" s="7"/>
      <c r="AA361" s="7"/>
      <c r="AB361" s="7"/>
      <c r="AC361" s="7"/>
    </row>
    <row r="362" spans="1:29" ht="15" customHeight="1" x14ac:dyDescent="0.25">
      <c r="A362" s="7">
        <v>2747</v>
      </c>
      <c r="B362" s="2" t="s">
        <v>1468</v>
      </c>
      <c r="C362" s="7" t="s">
        <v>2754</v>
      </c>
      <c r="D362" s="7" t="s">
        <v>1438</v>
      </c>
      <c r="E362" s="7" t="s">
        <v>89</v>
      </c>
      <c r="F362" s="7"/>
      <c r="H362" s="7"/>
      <c r="I362" s="7"/>
      <c r="J362" s="7"/>
      <c r="K362" s="7"/>
      <c r="L362" s="7"/>
      <c r="M362" s="7" t="s">
        <v>3405</v>
      </c>
      <c r="N362" s="7" t="s">
        <v>1477</v>
      </c>
      <c r="O362" s="7" t="s">
        <v>89</v>
      </c>
      <c r="P362" s="7">
        <v>3132926579</v>
      </c>
      <c r="Q362" s="7"/>
      <c r="R362" s="7"/>
      <c r="S362" s="7"/>
      <c r="T362" s="7"/>
      <c r="U362" s="7"/>
      <c r="V362" s="7" t="s">
        <v>1483</v>
      </c>
      <c r="W362" s="7"/>
      <c r="X362" s="7"/>
      <c r="Y362" s="7"/>
      <c r="Z362" s="7"/>
      <c r="AA362" s="7"/>
      <c r="AB362" s="7"/>
      <c r="AC362" s="7"/>
    </row>
    <row r="363" spans="1:29" ht="15" customHeight="1" x14ac:dyDescent="0.25">
      <c r="A363" s="7">
        <v>2663</v>
      </c>
      <c r="B363" s="2" t="s">
        <v>1469</v>
      </c>
      <c r="C363" s="7" t="s">
        <v>2387</v>
      </c>
      <c r="D363" s="7" t="s">
        <v>868</v>
      </c>
      <c r="E363" s="7" t="s">
        <v>89</v>
      </c>
      <c r="G363" s="7"/>
      <c r="H363" s="7"/>
      <c r="I363" s="7"/>
      <c r="J363" s="7"/>
      <c r="K363" s="7"/>
      <c r="L363" s="7" t="s">
        <v>38</v>
      </c>
      <c r="M363" s="7" t="s">
        <v>13</v>
      </c>
      <c r="N363" s="7"/>
      <c r="O363" s="7"/>
      <c r="P363" s="7"/>
      <c r="Q363" s="7"/>
      <c r="R363" s="7"/>
      <c r="S363" s="7"/>
      <c r="T363" s="7"/>
      <c r="U363" s="7"/>
      <c r="V363" s="7" t="s">
        <v>1484</v>
      </c>
      <c r="W363" s="7"/>
      <c r="X363" s="7"/>
      <c r="Y363" s="7"/>
      <c r="Z363" s="7"/>
      <c r="AA363" s="7"/>
      <c r="AB363" s="7"/>
      <c r="AC363" s="7"/>
    </row>
    <row r="364" spans="1:29" ht="15" customHeight="1" x14ac:dyDescent="0.25">
      <c r="A364" s="7">
        <v>1509</v>
      </c>
      <c r="B364" s="2" t="s">
        <v>1470</v>
      </c>
      <c r="C364" s="7" t="s">
        <v>2755</v>
      </c>
      <c r="D364" s="7" t="s">
        <v>1471</v>
      </c>
      <c r="E364" s="7" t="s">
        <v>89</v>
      </c>
      <c r="H364" s="7"/>
      <c r="I364" s="7"/>
      <c r="J364" s="7"/>
      <c r="K364" s="7"/>
      <c r="L364" s="7" t="s">
        <v>405</v>
      </c>
      <c r="M364" s="7" t="s">
        <v>2942</v>
      </c>
      <c r="N364" s="7" t="s">
        <v>906</v>
      </c>
      <c r="O364" s="7" t="s">
        <v>89</v>
      </c>
      <c r="P364" s="7">
        <v>3902937</v>
      </c>
      <c r="Q364" s="7">
        <v>3123312407</v>
      </c>
      <c r="R364" s="7"/>
      <c r="S364" s="7"/>
      <c r="T364" s="7"/>
      <c r="U364" s="7"/>
      <c r="V364" s="7" t="s">
        <v>1485</v>
      </c>
      <c r="W364" s="7"/>
      <c r="X364" s="7"/>
      <c r="Y364" s="7"/>
      <c r="Z364" s="7"/>
      <c r="AA364" s="7"/>
      <c r="AB364" s="7"/>
      <c r="AC364" s="7"/>
    </row>
    <row r="365" spans="1:29" ht="15" customHeight="1" x14ac:dyDescent="0.25">
      <c r="A365" s="7">
        <v>2309</v>
      </c>
      <c r="B365" s="2" t="s">
        <v>1472</v>
      </c>
      <c r="C365" s="7" t="s">
        <v>2869</v>
      </c>
      <c r="D365" s="7" t="s">
        <v>1459</v>
      </c>
      <c r="E365" s="7" t="s">
        <v>89</v>
      </c>
      <c r="H365" s="7"/>
      <c r="I365" s="7"/>
      <c r="J365" s="7"/>
      <c r="K365" s="7"/>
      <c r="L365" s="7" t="s">
        <v>581</v>
      </c>
      <c r="M365" s="7" t="s">
        <v>3322</v>
      </c>
      <c r="N365" s="7" t="s">
        <v>1023</v>
      </c>
      <c r="O365" s="7" t="s">
        <v>1024</v>
      </c>
      <c r="P365" s="7">
        <v>3229498066</v>
      </c>
      <c r="Q365" s="7"/>
      <c r="R365" s="7"/>
      <c r="S365" s="7"/>
      <c r="T365" s="7"/>
      <c r="U365" s="7"/>
      <c r="V365" s="7" t="s">
        <v>1486</v>
      </c>
      <c r="W365" s="7"/>
      <c r="X365" s="7"/>
      <c r="Y365" s="7"/>
      <c r="Z365" s="7"/>
      <c r="AA365" s="7"/>
      <c r="AB365" s="7"/>
      <c r="AC365" s="7"/>
    </row>
    <row r="366" spans="1:29" ht="15" customHeight="1" x14ac:dyDescent="0.25">
      <c r="A366" s="7">
        <v>2990</v>
      </c>
      <c r="B366" s="2" t="s">
        <v>1473</v>
      </c>
      <c r="C366" s="7" t="s">
        <v>2507</v>
      </c>
      <c r="D366" s="7" t="s">
        <v>868</v>
      </c>
      <c r="E366" s="7" t="s">
        <v>89</v>
      </c>
      <c r="F366" s="7"/>
      <c r="G366" s="7"/>
      <c r="I366" s="7"/>
      <c r="L366" s="7" t="s">
        <v>38</v>
      </c>
      <c r="M366" s="7" t="s">
        <v>3247</v>
      </c>
      <c r="N366" s="7" t="s">
        <v>359</v>
      </c>
      <c r="O366" s="7" t="s">
        <v>12</v>
      </c>
      <c r="P366" s="7">
        <v>3103765008</v>
      </c>
      <c r="Q366" s="7">
        <v>3011441590</v>
      </c>
      <c r="S366" s="7"/>
      <c r="T366" s="7"/>
      <c r="U366" s="7"/>
      <c r="V366" s="7" t="s">
        <v>1487</v>
      </c>
      <c r="X366" s="7"/>
      <c r="Y366" s="7"/>
      <c r="Z366" s="7"/>
      <c r="AA366" s="7"/>
      <c r="AC366" s="7"/>
    </row>
    <row r="367" spans="1:29" ht="15" customHeight="1" x14ac:dyDescent="0.25">
      <c r="A367" s="7">
        <v>2598</v>
      </c>
      <c r="B367" s="2" t="s">
        <v>1488</v>
      </c>
      <c r="C367" s="7" t="s">
        <v>2508</v>
      </c>
      <c r="D367" s="7" t="s">
        <v>1438</v>
      </c>
      <c r="E367" s="7" t="s">
        <v>89</v>
      </c>
      <c r="F367" s="7"/>
      <c r="G367" s="7"/>
      <c r="H367" s="7"/>
      <c r="I367" s="7"/>
      <c r="J367" s="7"/>
      <c r="K367" s="7"/>
      <c r="L367" s="7" t="s">
        <v>1489</v>
      </c>
      <c r="M367" s="7" t="s">
        <v>3248</v>
      </c>
      <c r="N367" s="7" t="s">
        <v>1438</v>
      </c>
      <c r="O367" s="7" t="s">
        <v>89</v>
      </c>
      <c r="P367" s="7">
        <v>3132733165</v>
      </c>
      <c r="Q367" s="7">
        <v>3176517776</v>
      </c>
      <c r="R367" s="7"/>
      <c r="S367" s="7"/>
      <c r="T367" s="7"/>
      <c r="U367" s="7"/>
      <c r="V367" s="7" t="s">
        <v>1490</v>
      </c>
      <c r="W367" s="7"/>
      <c r="X367" s="7"/>
      <c r="Y367" s="7"/>
      <c r="Z367" s="7"/>
      <c r="AA367" s="7"/>
      <c r="AB367" s="7"/>
      <c r="AC367" s="7"/>
    </row>
    <row r="368" spans="1:29" ht="15" customHeight="1" x14ac:dyDescent="0.25">
      <c r="A368" s="7">
        <v>1836</v>
      </c>
      <c r="B368" s="2" t="s">
        <v>1491</v>
      </c>
      <c r="C368" s="7" t="s">
        <v>2509</v>
      </c>
      <c r="D368" s="7" t="s">
        <v>1459</v>
      </c>
      <c r="E368" s="7" t="s">
        <v>89</v>
      </c>
      <c r="F368" s="7"/>
      <c r="G368" s="7"/>
      <c r="H368" s="7"/>
      <c r="I368" s="7"/>
      <c r="J368" s="7"/>
      <c r="K368" s="7"/>
      <c r="L368" s="7" t="s">
        <v>405</v>
      </c>
      <c r="M368" s="7" t="s">
        <v>1528</v>
      </c>
      <c r="N368" s="7" t="s">
        <v>906</v>
      </c>
      <c r="O368" s="7" t="s">
        <v>89</v>
      </c>
      <c r="P368" s="7">
        <v>3102567594</v>
      </c>
      <c r="Q368" s="7"/>
      <c r="R368" s="7"/>
      <c r="S368" s="7"/>
      <c r="T368" s="7"/>
      <c r="U368" s="7"/>
      <c r="V368" s="7" t="s">
        <v>1492</v>
      </c>
      <c r="W368" s="7"/>
      <c r="X368" s="7"/>
      <c r="Y368" s="7"/>
      <c r="Z368" s="7"/>
      <c r="AA368" s="7"/>
      <c r="AB368" s="7"/>
      <c r="AC368" s="7"/>
    </row>
    <row r="369" spans="1:29" ht="15" customHeight="1" x14ac:dyDescent="0.25">
      <c r="A369" s="7" t="s">
        <v>1529</v>
      </c>
      <c r="B369" s="2" t="s">
        <v>1493</v>
      </c>
      <c r="C369" s="7" t="s">
        <v>2756</v>
      </c>
      <c r="D369" s="7" t="s">
        <v>1494</v>
      </c>
      <c r="E369" s="7" t="s">
        <v>89</v>
      </c>
      <c r="F369" s="7"/>
      <c r="G369" s="7"/>
      <c r="H369" s="7"/>
      <c r="I369" s="7"/>
      <c r="J369" s="7"/>
      <c r="K369" s="7"/>
      <c r="L369" s="7" t="s">
        <v>38</v>
      </c>
      <c r="M369" s="7" t="s">
        <v>13</v>
      </c>
      <c r="N369" s="7"/>
      <c r="O369" s="7"/>
      <c r="P369" s="7">
        <v>3222291437</v>
      </c>
      <c r="Q369" s="7">
        <v>3217598625</v>
      </c>
      <c r="R369" s="7"/>
      <c r="S369" s="7"/>
      <c r="T369" s="7"/>
      <c r="U369" s="7"/>
      <c r="V369" s="7" t="s">
        <v>1495</v>
      </c>
      <c r="W369" s="7"/>
      <c r="X369" s="7"/>
      <c r="Y369" s="7"/>
      <c r="Z369" s="7"/>
      <c r="AA369" s="7"/>
      <c r="AB369" s="7"/>
      <c r="AC369" s="7"/>
    </row>
    <row r="370" spans="1:29" ht="15" customHeight="1" x14ac:dyDescent="0.25">
      <c r="A370" s="7">
        <v>2604</v>
      </c>
      <c r="B370" s="2" t="s">
        <v>1496</v>
      </c>
      <c r="C370" s="7" t="s">
        <v>2842</v>
      </c>
      <c r="D370" s="7" t="s">
        <v>868</v>
      </c>
      <c r="E370" s="7" t="s">
        <v>89</v>
      </c>
      <c r="F370" s="7"/>
      <c r="G370" s="7"/>
      <c r="H370" s="7"/>
      <c r="I370" s="7"/>
      <c r="J370" s="7"/>
      <c r="K370" s="7"/>
      <c r="L370" s="7" t="s">
        <v>65</v>
      </c>
      <c r="M370" s="7" t="s">
        <v>13</v>
      </c>
      <c r="N370" s="7"/>
      <c r="O370" s="7"/>
      <c r="P370" s="7">
        <v>3217390835</v>
      </c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</row>
    <row r="371" spans="1:29" ht="15" customHeight="1" x14ac:dyDescent="0.25">
      <c r="A371" s="7">
        <v>2754</v>
      </c>
      <c r="B371" s="2" t="s">
        <v>1497</v>
      </c>
      <c r="C371" s="7" t="s">
        <v>2757</v>
      </c>
      <c r="D371" s="7" t="s">
        <v>1530</v>
      </c>
      <c r="E371" s="7" t="s">
        <v>89</v>
      </c>
      <c r="F371" s="7"/>
      <c r="G371" s="7"/>
      <c r="H371" s="7"/>
      <c r="I371" s="7"/>
      <c r="J371" s="7"/>
      <c r="K371" s="7"/>
      <c r="L371" s="7" t="s">
        <v>38</v>
      </c>
      <c r="M371" s="7" t="s">
        <v>3406</v>
      </c>
      <c r="N371" s="7" t="s">
        <v>906</v>
      </c>
      <c r="O371" s="7" t="s">
        <v>89</v>
      </c>
      <c r="P371" s="7">
        <v>3114452930</v>
      </c>
      <c r="Q371" s="7">
        <v>4954780</v>
      </c>
      <c r="R371" s="7"/>
      <c r="S371" s="7"/>
      <c r="T371" s="7"/>
      <c r="U371" s="7"/>
      <c r="V371" s="7" t="s">
        <v>1498</v>
      </c>
      <c r="W371" s="7"/>
      <c r="X371" s="7"/>
      <c r="Y371" s="7"/>
      <c r="Z371" s="7"/>
      <c r="AA371" s="7"/>
      <c r="AB371" s="7"/>
      <c r="AC371" s="7"/>
    </row>
    <row r="372" spans="1:29" ht="15" customHeight="1" x14ac:dyDescent="0.25">
      <c r="A372" s="7">
        <v>2682</v>
      </c>
      <c r="B372" s="2" t="s">
        <v>1499</v>
      </c>
      <c r="C372" s="7" t="s">
        <v>2870</v>
      </c>
      <c r="D372" s="7" t="s">
        <v>1500</v>
      </c>
      <c r="E372" s="7" t="s">
        <v>89</v>
      </c>
      <c r="F372" s="7"/>
      <c r="G372" s="7"/>
      <c r="H372" s="7"/>
      <c r="I372" s="7"/>
      <c r="J372" s="7"/>
      <c r="K372" s="7"/>
      <c r="L372" s="7" t="s">
        <v>1501</v>
      </c>
      <c r="M372" s="7" t="s">
        <v>3407</v>
      </c>
      <c r="N372" s="7" t="s">
        <v>906</v>
      </c>
      <c r="O372" s="7" t="s">
        <v>89</v>
      </c>
      <c r="P372" s="7">
        <v>3138843768</v>
      </c>
      <c r="Q372" s="7"/>
      <c r="R372" s="7"/>
      <c r="S372" s="7"/>
      <c r="T372" s="7"/>
      <c r="U372" s="7"/>
      <c r="V372" s="7" t="s">
        <v>1502</v>
      </c>
      <c r="W372" s="7"/>
      <c r="X372" s="7"/>
      <c r="Y372" s="7"/>
      <c r="Z372" s="7"/>
      <c r="AA372" s="7"/>
      <c r="AB372" s="7"/>
      <c r="AC372" s="7"/>
    </row>
    <row r="373" spans="1:29" ht="15" customHeight="1" x14ac:dyDescent="0.25">
      <c r="A373" s="7">
        <v>2926</v>
      </c>
      <c r="B373" s="2" t="s">
        <v>1503</v>
      </c>
      <c r="C373" s="7" t="s">
        <v>2510</v>
      </c>
      <c r="D373" s="7" t="s">
        <v>1438</v>
      </c>
      <c r="E373" s="7" t="s">
        <v>89</v>
      </c>
      <c r="F373" s="7"/>
      <c r="G373" s="7"/>
      <c r="H373" s="7"/>
      <c r="I373" s="7"/>
      <c r="J373" s="7"/>
      <c r="K373" s="7"/>
      <c r="L373" s="7"/>
      <c r="M373" s="7" t="s">
        <v>2943</v>
      </c>
      <c r="N373" s="7" t="s">
        <v>906</v>
      </c>
      <c r="O373" s="7" t="s">
        <v>89</v>
      </c>
      <c r="P373" s="7">
        <v>3043619183</v>
      </c>
      <c r="Q373" s="7">
        <v>3203476165</v>
      </c>
      <c r="R373" s="7"/>
      <c r="S373" s="7"/>
      <c r="T373" s="7"/>
      <c r="U373" s="7"/>
      <c r="V373" s="7" t="s">
        <v>1504</v>
      </c>
      <c r="W373" s="7"/>
      <c r="X373" s="7"/>
      <c r="Y373" s="7"/>
      <c r="Z373" s="7"/>
      <c r="AA373" s="7"/>
      <c r="AB373" s="7"/>
      <c r="AC373" s="7"/>
    </row>
    <row r="374" spans="1:29" ht="15" customHeight="1" x14ac:dyDescent="0.25">
      <c r="A374" s="7">
        <v>1817</v>
      </c>
      <c r="B374" s="2" t="s">
        <v>1505</v>
      </c>
      <c r="C374" s="7" t="s">
        <v>2511</v>
      </c>
      <c r="D374" s="7" t="s">
        <v>1506</v>
      </c>
      <c r="E374" s="7" t="s">
        <v>89</v>
      </c>
      <c r="F374" s="7"/>
      <c r="G374" s="7"/>
      <c r="H374" s="7"/>
      <c r="I374" s="7"/>
      <c r="J374" s="7"/>
      <c r="K374" s="7"/>
      <c r="L374" s="7" t="s">
        <v>479</v>
      </c>
      <c r="M374" s="7" t="s">
        <v>3249</v>
      </c>
      <c r="N374" s="7" t="s">
        <v>906</v>
      </c>
      <c r="O374" s="7" t="s">
        <v>89</v>
      </c>
      <c r="P374" s="7">
        <v>4173730</v>
      </c>
      <c r="Q374" s="7"/>
      <c r="R374" s="7"/>
      <c r="S374" s="7"/>
      <c r="T374" s="7"/>
      <c r="U374" s="7"/>
      <c r="V374" s="7" t="s">
        <v>1507</v>
      </c>
      <c r="W374" s="7"/>
      <c r="X374" s="7"/>
      <c r="Y374" s="7"/>
      <c r="Z374" s="7"/>
      <c r="AA374" s="7"/>
      <c r="AB374" s="7"/>
      <c r="AC374" s="7"/>
    </row>
    <row r="375" spans="1:29" ht="15" customHeight="1" x14ac:dyDescent="0.25">
      <c r="A375" s="7">
        <v>1883</v>
      </c>
      <c r="B375" s="2" t="s">
        <v>1508</v>
      </c>
      <c r="C375" s="7" t="s">
        <v>2512</v>
      </c>
      <c r="D375" s="7" t="s">
        <v>1509</v>
      </c>
      <c r="E375" s="7" t="s">
        <v>89</v>
      </c>
      <c r="F375" s="7"/>
      <c r="G375" s="7"/>
      <c r="H375" s="7"/>
      <c r="I375" s="7"/>
      <c r="J375" s="7"/>
      <c r="K375" s="7"/>
      <c r="L375" s="7" t="s">
        <v>405</v>
      </c>
      <c r="M375" s="7" t="s">
        <v>3250</v>
      </c>
      <c r="N375" s="7" t="s">
        <v>906</v>
      </c>
      <c r="O375" s="7" t="s">
        <v>89</v>
      </c>
      <c r="P375" s="7">
        <v>6781838</v>
      </c>
      <c r="Q375" s="7">
        <v>3105595938</v>
      </c>
      <c r="R375" s="7"/>
      <c r="S375" s="7"/>
      <c r="T375" s="7"/>
      <c r="U375" s="7"/>
      <c r="V375" s="7" t="s">
        <v>1510</v>
      </c>
      <c r="W375" s="7"/>
      <c r="X375" s="7"/>
      <c r="Y375" s="7"/>
      <c r="Z375" s="7"/>
      <c r="AA375" s="7"/>
      <c r="AB375" s="7"/>
      <c r="AC375" s="7"/>
    </row>
    <row r="376" spans="1:29" ht="15" customHeight="1" x14ac:dyDescent="0.25">
      <c r="A376" s="7">
        <v>2848</v>
      </c>
      <c r="B376" s="2" t="s">
        <v>1511</v>
      </c>
      <c r="C376" s="7" t="s">
        <v>2758</v>
      </c>
      <c r="D376" s="7" t="s">
        <v>1512</v>
      </c>
      <c r="E376" s="7" t="s">
        <v>89</v>
      </c>
      <c r="F376" s="7"/>
      <c r="G376" s="7"/>
      <c r="H376" s="7"/>
      <c r="I376" s="7"/>
      <c r="J376" s="7"/>
      <c r="K376" s="7"/>
      <c r="L376" s="7" t="s">
        <v>38</v>
      </c>
      <c r="M376" s="7" t="s">
        <v>3251</v>
      </c>
      <c r="N376" s="7" t="s">
        <v>1512</v>
      </c>
      <c r="O376" s="7" t="s">
        <v>89</v>
      </c>
      <c r="P376" s="7">
        <v>3187728142</v>
      </c>
      <c r="Q376" s="7"/>
      <c r="R376" s="7"/>
      <c r="S376" s="7"/>
      <c r="T376" s="7"/>
      <c r="U376" s="7"/>
      <c r="V376" s="7" t="s">
        <v>1513</v>
      </c>
      <c r="W376" s="7"/>
      <c r="X376" s="7"/>
      <c r="Y376" s="7"/>
      <c r="Z376" s="7"/>
      <c r="AA376" s="7"/>
      <c r="AB376" s="7"/>
      <c r="AC376" s="7"/>
    </row>
    <row r="377" spans="1:29" ht="15" customHeight="1" x14ac:dyDescent="0.25">
      <c r="A377" s="7">
        <v>2453</v>
      </c>
      <c r="B377" s="2" t="s">
        <v>1514</v>
      </c>
      <c r="C377" s="7" t="s">
        <v>2513</v>
      </c>
      <c r="D377" s="7" t="s">
        <v>1438</v>
      </c>
      <c r="E377" s="7" t="s">
        <v>89</v>
      </c>
      <c r="F377" s="7"/>
      <c r="G377" s="7"/>
      <c r="H377" s="7"/>
      <c r="I377" s="7"/>
      <c r="J377" s="7"/>
      <c r="K377" s="7"/>
      <c r="L377" s="7" t="s">
        <v>205</v>
      </c>
      <c r="M377" s="7" t="s">
        <v>3252</v>
      </c>
      <c r="N377" s="7" t="s">
        <v>906</v>
      </c>
      <c r="O377" s="7" t="s">
        <v>89</v>
      </c>
      <c r="P377" s="7">
        <v>3168230240</v>
      </c>
      <c r="Q377" s="7">
        <v>3133969492</v>
      </c>
      <c r="R377" s="7"/>
      <c r="S377" s="7"/>
      <c r="T377" s="7"/>
      <c r="U377" s="7"/>
      <c r="V377" s="7" t="s">
        <v>1515</v>
      </c>
      <c r="W377" s="7"/>
      <c r="X377" s="7"/>
      <c r="Y377" s="7"/>
      <c r="Z377" s="7"/>
      <c r="AA377" s="7"/>
      <c r="AB377" s="7"/>
      <c r="AC377" s="7"/>
    </row>
    <row r="378" spans="1:29" ht="15" customHeight="1" x14ac:dyDescent="0.25">
      <c r="A378" s="7">
        <v>2284</v>
      </c>
      <c r="B378" s="2" t="s">
        <v>1516</v>
      </c>
      <c r="C378" s="7" t="s">
        <v>2514</v>
      </c>
      <c r="D378" s="7" t="s">
        <v>1459</v>
      </c>
      <c r="E378" s="7" t="s">
        <v>89</v>
      </c>
      <c r="F378" s="7"/>
      <c r="G378" s="7"/>
      <c r="H378" s="7"/>
      <c r="I378" s="7"/>
      <c r="J378" s="7"/>
      <c r="K378" s="7"/>
      <c r="L378" s="7" t="s">
        <v>369</v>
      </c>
      <c r="M378" s="7" t="s">
        <v>3323</v>
      </c>
      <c r="N378" s="7"/>
      <c r="O378" s="7"/>
      <c r="P378" s="7">
        <v>4704908</v>
      </c>
      <c r="Q378" s="7">
        <v>3108858859</v>
      </c>
      <c r="R378" s="7"/>
      <c r="S378" s="7"/>
      <c r="T378" s="7"/>
      <c r="U378" s="7"/>
      <c r="V378" s="7" t="s">
        <v>1517</v>
      </c>
      <c r="W378" s="7"/>
      <c r="X378" s="7"/>
      <c r="Y378" s="7"/>
      <c r="Z378" s="7"/>
      <c r="AA378" s="7"/>
      <c r="AB378" s="7"/>
      <c r="AC378" s="7"/>
    </row>
    <row r="379" spans="1:29" ht="15" customHeight="1" x14ac:dyDescent="0.25">
      <c r="A379" s="7">
        <v>2854</v>
      </c>
      <c r="B379" s="2" t="s">
        <v>1518</v>
      </c>
      <c r="C379" s="7" t="s">
        <v>2759</v>
      </c>
      <c r="D379" s="7" t="s">
        <v>1519</v>
      </c>
      <c r="E379" s="7" t="s">
        <v>89</v>
      </c>
      <c r="F379" s="7"/>
      <c r="G379" s="7"/>
      <c r="H379" s="7"/>
      <c r="I379" s="7"/>
      <c r="J379" s="7"/>
      <c r="K379" s="7"/>
      <c r="L379" s="7"/>
      <c r="M379" s="7" t="s">
        <v>3507</v>
      </c>
      <c r="N379" s="7"/>
      <c r="O379" s="7"/>
      <c r="P379" s="7">
        <v>3173816559</v>
      </c>
      <c r="Q379" s="7"/>
      <c r="R379" s="7"/>
      <c r="S379" s="7"/>
      <c r="T379" s="7"/>
      <c r="U379" s="7"/>
      <c r="V379" s="7" t="s">
        <v>1520</v>
      </c>
      <c r="W379" s="7"/>
      <c r="X379" s="7"/>
      <c r="Y379" s="7"/>
      <c r="Z379" s="7"/>
      <c r="AA379" s="7"/>
      <c r="AB379" s="7"/>
      <c r="AC379" s="7"/>
    </row>
    <row r="380" spans="1:29" ht="15" customHeight="1" x14ac:dyDescent="0.25">
      <c r="A380" s="7">
        <v>2906</v>
      </c>
      <c r="B380" s="2" t="s">
        <v>1521</v>
      </c>
      <c r="C380" s="7" t="s">
        <v>2515</v>
      </c>
      <c r="D380" s="7" t="s">
        <v>1522</v>
      </c>
      <c r="E380" s="7" t="s">
        <v>89</v>
      </c>
      <c r="F380" s="7"/>
      <c r="G380" s="7"/>
      <c r="H380" s="7"/>
      <c r="I380" s="7"/>
      <c r="J380" s="7"/>
      <c r="K380" s="7"/>
      <c r="L380" s="7"/>
      <c r="M380" s="7" t="s">
        <v>3408</v>
      </c>
      <c r="N380" s="7" t="s">
        <v>906</v>
      </c>
      <c r="O380" s="7" t="s">
        <v>89</v>
      </c>
      <c r="P380" s="7">
        <v>3208654562</v>
      </c>
      <c r="Q380" s="7">
        <v>3118111052</v>
      </c>
      <c r="R380" s="7"/>
      <c r="S380" s="7"/>
      <c r="T380" s="7"/>
      <c r="U380" s="7"/>
      <c r="V380" s="7" t="s">
        <v>1523</v>
      </c>
      <c r="W380" s="7"/>
      <c r="X380" s="7"/>
      <c r="Y380" s="7"/>
      <c r="Z380" s="7"/>
      <c r="AA380" s="7"/>
      <c r="AB380" s="7"/>
      <c r="AC380" s="7"/>
    </row>
    <row r="381" spans="1:29" ht="15" customHeight="1" x14ac:dyDescent="0.25">
      <c r="A381" s="7">
        <v>2554</v>
      </c>
      <c r="B381" s="2" t="s">
        <v>1524</v>
      </c>
      <c r="C381" s="7" t="s">
        <v>2760</v>
      </c>
      <c r="D381" s="7" t="s">
        <v>1525</v>
      </c>
      <c r="E381" s="7" t="s">
        <v>89</v>
      </c>
      <c r="F381" s="7"/>
      <c r="G381" s="7"/>
      <c r="H381" s="7"/>
      <c r="I381" s="7"/>
      <c r="J381" s="7"/>
      <c r="K381" s="7"/>
      <c r="L381" s="7" t="s">
        <v>1526</v>
      </c>
      <c r="M381" s="7" t="s">
        <v>2904</v>
      </c>
      <c r="N381" s="7" t="s">
        <v>906</v>
      </c>
      <c r="O381" s="7" t="s">
        <v>89</v>
      </c>
      <c r="P381" s="7">
        <v>3174412794</v>
      </c>
      <c r="Q381" s="7">
        <v>3508389252</v>
      </c>
      <c r="R381" s="7"/>
      <c r="S381" s="7"/>
      <c r="T381" s="7"/>
      <c r="U381" s="7"/>
      <c r="V381" s="7" t="s">
        <v>1527</v>
      </c>
      <c r="W381" s="7"/>
      <c r="X381" s="7"/>
      <c r="Y381" s="7"/>
      <c r="Z381" s="7"/>
      <c r="AA381" s="7"/>
      <c r="AC381" s="7"/>
    </row>
    <row r="382" spans="1:29" ht="15" customHeight="1" x14ac:dyDescent="0.25">
      <c r="A382" s="7">
        <v>1144</v>
      </c>
      <c r="B382" s="2" t="s">
        <v>1531</v>
      </c>
      <c r="C382" s="7" t="s">
        <v>2516</v>
      </c>
      <c r="D382" s="7" t="s">
        <v>1539</v>
      </c>
      <c r="E382" s="7" t="s">
        <v>1540</v>
      </c>
      <c r="F382" s="7"/>
      <c r="G382" s="7"/>
      <c r="H382" s="7"/>
      <c r="I382" s="7"/>
      <c r="J382" s="7"/>
      <c r="K382" s="7"/>
      <c r="L382" s="7" t="s">
        <v>405</v>
      </c>
      <c r="M382" s="7" t="s">
        <v>1541</v>
      </c>
      <c r="N382" s="7" t="s">
        <v>1023</v>
      </c>
      <c r="O382" s="7" t="s">
        <v>1024</v>
      </c>
      <c r="P382" s="7">
        <v>6823412</v>
      </c>
      <c r="Q382" s="7">
        <v>3205993559</v>
      </c>
      <c r="R382" s="7"/>
      <c r="S382" s="7"/>
      <c r="T382" s="7"/>
      <c r="U382" s="7"/>
      <c r="V382" s="7" t="s">
        <v>1532</v>
      </c>
      <c r="W382" s="7"/>
      <c r="X382" s="7"/>
      <c r="Y382" s="7"/>
      <c r="Z382" s="7"/>
      <c r="AA382" s="7"/>
      <c r="AB382" s="7"/>
      <c r="AC382" s="7"/>
    </row>
    <row r="383" spans="1:29" ht="15" customHeight="1" x14ac:dyDescent="0.25">
      <c r="A383" s="7">
        <v>2694</v>
      </c>
      <c r="B383" s="2" t="s">
        <v>1533</v>
      </c>
      <c r="C383" s="7" t="s">
        <v>2761</v>
      </c>
      <c r="D383" s="7" t="s">
        <v>1539</v>
      </c>
      <c r="E383" s="7" t="s">
        <v>1540</v>
      </c>
      <c r="F383" s="7"/>
      <c r="G383" s="7"/>
      <c r="H383" s="7"/>
      <c r="I383" s="7"/>
      <c r="J383" s="7"/>
      <c r="K383" s="7"/>
      <c r="L383" s="7" t="s">
        <v>38</v>
      </c>
      <c r="M383" s="7" t="s">
        <v>3508</v>
      </c>
      <c r="N383" s="7" t="s">
        <v>1023</v>
      </c>
      <c r="O383" s="7" t="s">
        <v>1024</v>
      </c>
      <c r="P383" s="7">
        <v>3148643779</v>
      </c>
      <c r="Q383" s="7">
        <v>3208110883</v>
      </c>
      <c r="R383" s="7"/>
      <c r="S383" s="7"/>
      <c r="T383" s="7"/>
      <c r="U383" s="7"/>
      <c r="V383" s="7" t="s">
        <v>1534</v>
      </c>
      <c r="W383" s="7"/>
      <c r="X383" s="7"/>
      <c r="Y383" s="7"/>
      <c r="Z383" s="7"/>
      <c r="AA383" s="7"/>
      <c r="AB383" s="7"/>
      <c r="AC383" s="7"/>
    </row>
    <row r="384" spans="1:29" ht="15" customHeight="1" x14ac:dyDescent="0.25">
      <c r="A384" s="7">
        <v>2623</v>
      </c>
      <c r="B384" s="2" t="s">
        <v>1535</v>
      </c>
      <c r="C384" s="7" t="s">
        <v>2762</v>
      </c>
      <c r="D384" s="7" t="s">
        <v>1542</v>
      </c>
      <c r="E384" s="7" t="s">
        <v>1540</v>
      </c>
      <c r="F384" s="7"/>
      <c r="G384" s="7"/>
      <c r="H384" s="7"/>
      <c r="I384" s="7"/>
      <c r="J384" s="7"/>
      <c r="K384" s="7"/>
      <c r="L384" s="7" t="s">
        <v>38</v>
      </c>
      <c r="M384" s="7" t="s">
        <v>13</v>
      </c>
      <c r="N384" s="7"/>
      <c r="O384" s="7"/>
      <c r="P384" s="7"/>
      <c r="Q384" s="7"/>
      <c r="R384" s="7"/>
      <c r="S384" s="7"/>
      <c r="T384" s="7"/>
      <c r="U384" s="7"/>
      <c r="V384" s="7" t="s">
        <v>1536</v>
      </c>
      <c r="W384" s="7"/>
      <c r="X384" s="7"/>
      <c r="Y384" s="7"/>
      <c r="Z384" s="7"/>
      <c r="AA384" s="7"/>
      <c r="AB384" s="7"/>
      <c r="AC384" s="7"/>
    </row>
    <row r="385" spans="1:29" ht="15" customHeight="1" x14ac:dyDescent="0.25">
      <c r="A385" s="7">
        <v>2530</v>
      </c>
      <c r="B385" s="2" t="s">
        <v>1537</v>
      </c>
      <c r="C385" s="7" t="s">
        <v>2763</v>
      </c>
      <c r="D385" s="7" t="s">
        <v>1539</v>
      </c>
      <c r="E385" s="7" t="s">
        <v>1540</v>
      </c>
      <c r="F385" s="7"/>
      <c r="G385" s="7"/>
      <c r="H385" s="7"/>
      <c r="I385" s="7"/>
      <c r="J385" s="7"/>
      <c r="K385" s="7"/>
      <c r="L385" s="7"/>
      <c r="M385" s="7" t="s">
        <v>13</v>
      </c>
      <c r="N385" s="7"/>
      <c r="O385" s="7"/>
      <c r="P385" s="7">
        <v>3156110136</v>
      </c>
      <c r="Q385" s="7"/>
      <c r="R385" s="7"/>
      <c r="S385" s="7"/>
      <c r="T385" s="7"/>
      <c r="U385" s="7"/>
      <c r="V385" s="7" t="s">
        <v>1538</v>
      </c>
      <c r="W385" s="7"/>
      <c r="X385" s="7"/>
      <c r="Y385" s="7"/>
      <c r="Z385" s="7"/>
      <c r="AA385" s="7"/>
      <c r="AB385" s="7"/>
      <c r="AC385" s="7"/>
    </row>
    <row r="386" spans="1:29" ht="15" customHeight="1" x14ac:dyDescent="0.25">
      <c r="A386" s="8">
        <v>2539</v>
      </c>
      <c r="B386" s="2" t="s">
        <v>1543</v>
      </c>
      <c r="C386" s="8" t="s">
        <v>2764</v>
      </c>
      <c r="D386" s="8" t="s">
        <v>1571</v>
      </c>
      <c r="E386" s="8" t="s">
        <v>928</v>
      </c>
      <c r="F386" s="8"/>
      <c r="G386" s="8"/>
      <c r="H386" s="8"/>
      <c r="I386" s="8"/>
      <c r="J386" s="8"/>
      <c r="K386" s="8"/>
      <c r="L386" s="8" t="s">
        <v>1544</v>
      </c>
      <c r="M386" s="8" t="s">
        <v>2905</v>
      </c>
      <c r="N386" s="8" t="s">
        <v>927</v>
      </c>
      <c r="O386" s="8" t="s">
        <v>928</v>
      </c>
      <c r="P386" s="8">
        <v>8722606</v>
      </c>
      <c r="Q386" s="8">
        <v>3158560742</v>
      </c>
      <c r="R386" s="8">
        <v>3153591687</v>
      </c>
      <c r="S386" s="8"/>
      <c r="T386" s="8"/>
      <c r="U386" s="8"/>
      <c r="V386" s="8" t="s">
        <v>1545</v>
      </c>
      <c r="W386" s="8"/>
      <c r="Y386" s="8"/>
      <c r="Z386" s="8"/>
      <c r="AA386" s="8"/>
      <c r="AB386" s="8"/>
      <c r="AC386" s="8"/>
    </row>
    <row r="387" spans="1:29" ht="15" customHeight="1" x14ac:dyDescent="0.25">
      <c r="A387" s="8">
        <v>1670</v>
      </c>
      <c r="B387" s="2" t="s">
        <v>1546</v>
      </c>
      <c r="C387" s="8" t="s">
        <v>2517</v>
      </c>
      <c r="D387" s="8" t="s">
        <v>1547</v>
      </c>
      <c r="E387" s="8" t="s">
        <v>928</v>
      </c>
      <c r="F387" s="8"/>
      <c r="G387" s="8"/>
      <c r="H387" s="8"/>
      <c r="I387" s="8"/>
      <c r="J387" s="8"/>
      <c r="K387" s="8"/>
      <c r="L387" s="8" t="s">
        <v>1572</v>
      </c>
      <c r="M387" s="8" t="s">
        <v>3253</v>
      </c>
      <c r="N387" s="8" t="s">
        <v>1547</v>
      </c>
      <c r="O387" s="8" t="s">
        <v>928</v>
      </c>
      <c r="P387" s="8">
        <v>8329246</v>
      </c>
      <c r="Q387" s="8">
        <v>8329132</v>
      </c>
      <c r="R387" s="8">
        <v>3102088068</v>
      </c>
      <c r="S387" s="8"/>
      <c r="T387" s="8"/>
      <c r="U387" s="8"/>
      <c r="V387" s="8" t="s">
        <v>1548</v>
      </c>
      <c r="W387" s="8"/>
      <c r="Y387" s="8"/>
      <c r="Z387" s="8"/>
      <c r="AA387" s="8"/>
      <c r="AB387" s="8"/>
      <c r="AC387" s="8"/>
    </row>
    <row r="388" spans="1:29" ht="15" customHeight="1" x14ac:dyDescent="0.25">
      <c r="A388" s="8">
        <v>2877</v>
      </c>
      <c r="B388" s="2" t="s">
        <v>1549</v>
      </c>
      <c r="C388" s="8" t="s">
        <v>2851</v>
      </c>
      <c r="D388" s="8" t="s">
        <v>927</v>
      </c>
      <c r="E388" s="8" t="s">
        <v>928</v>
      </c>
      <c r="F388" s="8"/>
      <c r="G388" s="8"/>
      <c r="H388" s="8"/>
      <c r="I388" s="8"/>
      <c r="J388" s="8"/>
      <c r="K388" s="8"/>
      <c r="L388" s="8" t="s">
        <v>65</v>
      </c>
      <c r="M388" s="8" t="s">
        <v>3409</v>
      </c>
      <c r="N388" s="8" t="s">
        <v>927</v>
      </c>
      <c r="O388" s="8" t="s">
        <v>928</v>
      </c>
      <c r="P388" s="8">
        <v>3123540464</v>
      </c>
      <c r="Q388" s="8">
        <v>3168231444</v>
      </c>
      <c r="R388" s="8"/>
      <c r="S388" s="8"/>
      <c r="T388" s="8"/>
      <c r="U388" s="8"/>
      <c r="V388" s="8" t="s">
        <v>1550</v>
      </c>
      <c r="W388" s="8"/>
      <c r="Y388" s="8"/>
      <c r="Z388" s="8"/>
      <c r="AA388" s="8"/>
      <c r="AB388" s="8"/>
      <c r="AC388" s="8"/>
    </row>
    <row r="389" spans="1:29" ht="15" customHeight="1" x14ac:dyDescent="0.25">
      <c r="A389" s="8">
        <v>2902</v>
      </c>
      <c r="B389" s="2" t="s">
        <v>1551</v>
      </c>
      <c r="C389" s="8" t="s">
        <v>2765</v>
      </c>
      <c r="D389" s="8" t="s">
        <v>1573</v>
      </c>
      <c r="E389" s="8" t="s">
        <v>928</v>
      </c>
      <c r="F389" s="8"/>
      <c r="G389" s="8"/>
      <c r="H389" s="8"/>
      <c r="I389" s="8"/>
      <c r="J389" s="8"/>
      <c r="K389" s="8"/>
      <c r="L389" s="8"/>
      <c r="M389" s="8" t="s">
        <v>3410</v>
      </c>
      <c r="N389" s="8" t="s">
        <v>906</v>
      </c>
      <c r="O389" s="8" t="s">
        <v>89</v>
      </c>
      <c r="P389" s="8">
        <v>3108055653</v>
      </c>
      <c r="Q389" s="8" t="s">
        <v>3545</v>
      </c>
      <c r="R389" s="8"/>
      <c r="S389" s="8"/>
      <c r="T389" s="8"/>
      <c r="U389" s="8"/>
      <c r="V389" s="8" t="s">
        <v>1552</v>
      </c>
      <c r="W389" s="8"/>
      <c r="Y389" s="8"/>
      <c r="Z389" s="8"/>
      <c r="AA389" s="8"/>
      <c r="AB389" s="8"/>
      <c r="AC389" s="8"/>
    </row>
    <row r="390" spans="1:29" ht="15" customHeight="1" x14ac:dyDescent="0.25">
      <c r="A390" s="8">
        <v>2391</v>
      </c>
      <c r="B390" s="2" t="s">
        <v>1553</v>
      </c>
      <c r="C390" s="8" t="s">
        <v>2893</v>
      </c>
      <c r="D390" s="8" t="s">
        <v>1574</v>
      </c>
      <c r="E390" s="8" t="s">
        <v>928</v>
      </c>
      <c r="F390" s="8"/>
      <c r="G390" s="8"/>
      <c r="H390" s="8"/>
      <c r="I390" s="8"/>
      <c r="J390" s="8"/>
      <c r="K390" s="8"/>
      <c r="L390" s="8" t="s">
        <v>45</v>
      </c>
      <c r="M390" s="8" t="s">
        <v>3324</v>
      </c>
      <c r="N390" s="8" t="s">
        <v>1554</v>
      </c>
      <c r="O390" s="8" t="s">
        <v>1555</v>
      </c>
      <c r="P390" s="8">
        <v>3202756497</v>
      </c>
      <c r="Q390" s="8">
        <v>3202756497</v>
      </c>
      <c r="R390" s="8"/>
      <c r="S390" s="8"/>
      <c r="T390" s="8"/>
      <c r="U390" s="8"/>
      <c r="V390" s="8" t="s">
        <v>1556</v>
      </c>
      <c r="W390" s="8"/>
      <c r="Y390" s="8"/>
      <c r="Z390" s="8"/>
      <c r="AA390" s="8"/>
      <c r="AB390" s="8"/>
      <c r="AC390" s="8"/>
    </row>
    <row r="391" spans="1:29" ht="15" customHeight="1" x14ac:dyDescent="0.25">
      <c r="A391" s="8">
        <v>2991</v>
      </c>
      <c r="B391" s="2" t="s">
        <v>1557</v>
      </c>
      <c r="C391" s="8" t="s">
        <v>2766</v>
      </c>
      <c r="D391" s="8" t="s">
        <v>1575</v>
      </c>
      <c r="E391" s="8" t="s">
        <v>928</v>
      </c>
      <c r="F391" s="8"/>
      <c r="G391" s="8"/>
      <c r="H391" s="8"/>
      <c r="I391" s="8"/>
      <c r="J391" s="8"/>
      <c r="K391" s="8"/>
      <c r="L391" s="8" t="s">
        <v>45</v>
      </c>
      <c r="M391" s="8" t="s">
        <v>3411</v>
      </c>
      <c r="N391" s="8" t="s">
        <v>927</v>
      </c>
      <c r="O391" s="8" t="s">
        <v>928</v>
      </c>
      <c r="P391" s="8">
        <v>3112291702</v>
      </c>
      <c r="Q391" s="8"/>
      <c r="R391" s="8"/>
      <c r="S391" s="8"/>
      <c r="T391" s="8"/>
      <c r="U391" s="8"/>
      <c r="V391" s="8" t="s">
        <v>1558</v>
      </c>
      <c r="W391" s="8"/>
      <c r="Y391" s="8"/>
      <c r="Z391" s="8"/>
      <c r="AA391" s="8"/>
      <c r="AB391" s="8"/>
      <c r="AC391" s="8"/>
    </row>
    <row r="392" spans="1:29" ht="15" customHeight="1" x14ac:dyDescent="0.25">
      <c r="A392" s="8">
        <v>1719</v>
      </c>
      <c r="B392" s="2" t="s">
        <v>1559</v>
      </c>
      <c r="C392" s="8" t="s">
        <v>1576</v>
      </c>
      <c r="D392" s="8" t="s">
        <v>1577</v>
      </c>
      <c r="E392" s="8" t="s">
        <v>928</v>
      </c>
      <c r="F392" s="8"/>
      <c r="G392" s="8"/>
      <c r="H392" s="8"/>
      <c r="I392" s="8"/>
      <c r="J392" s="8"/>
      <c r="K392" s="8"/>
      <c r="L392" s="8" t="s">
        <v>405</v>
      </c>
      <c r="M392" s="8" t="s">
        <v>3412</v>
      </c>
      <c r="N392" s="8" t="s">
        <v>927</v>
      </c>
      <c r="O392" s="8" t="s">
        <v>928</v>
      </c>
      <c r="P392" s="8">
        <v>3102189274</v>
      </c>
      <c r="Q392" s="8">
        <v>310288116</v>
      </c>
      <c r="R392" s="8"/>
      <c r="S392" s="8"/>
      <c r="T392" s="8"/>
      <c r="U392" s="8"/>
      <c r="V392" s="8" t="s">
        <v>1560</v>
      </c>
      <c r="W392" s="8"/>
      <c r="Y392" s="8"/>
      <c r="Z392" s="8"/>
      <c r="AA392" s="8"/>
      <c r="AB392" s="8"/>
      <c r="AC392" s="8"/>
    </row>
    <row r="393" spans="1:29" ht="15" customHeight="1" x14ac:dyDescent="0.25">
      <c r="A393" s="8">
        <v>1411</v>
      </c>
      <c r="B393" s="2" t="s">
        <v>1561</v>
      </c>
      <c r="C393" s="8" t="s">
        <v>2518</v>
      </c>
      <c r="D393" s="8" t="s">
        <v>1574</v>
      </c>
      <c r="E393" s="8" t="s">
        <v>928</v>
      </c>
      <c r="F393" s="8"/>
      <c r="G393" s="8"/>
      <c r="H393" s="8"/>
      <c r="I393" s="8"/>
      <c r="J393" s="8"/>
      <c r="K393" s="8"/>
      <c r="L393" s="8" t="s">
        <v>1562</v>
      </c>
      <c r="M393" s="8" t="s">
        <v>3254</v>
      </c>
      <c r="N393" s="8" t="s">
        <v>927</v>
      </c>
      <c r="O393" s="8" t="s">
        <v>928</v>
      </c>
      <c r="P393" s="8">
        <v>3167429900</v>
      </c>
      <c r="Q393" s="8"/>
      <c r="R393" s="8"/>
      <c r="S393" s="8"/>
      <c r="T393" s="8"/>
      <c r="U393" s="8"/>
      <c r="V393" s="8" t="s">
        <v>1563</v>
      </c>
      <c r="W393" s="8"/>
      <c r="Y393" s="8"/>
      <c r="Z393" s="8"/>
      <c r="AA393" s="8"/>
      <c r="AB393" s="8"/>
      <c r="AC393" s="8"/>
    </row>
    <row r="394" spans="1:29" ht="15" customHeight="1" x14ac:dyDescent="0.25">
      <c r="A394" s="8">
        <v>1794</v>
      </c>
      <c r="B394" s="2" t="s">
        <v>1564</v>
      </c>
      <c r="C394" s="8" t="s">
        <v>2519</v>
      </c>
      <c r="D394" s="8" t="s">
        <v>927</v>
      </c>
      <c r="E394" s="8" t="s">
        <v>928</v>
      </c>
      <c r="F394" s="8"/>
      <c r="G394" s="8"/>
      <c r="H394" s="8"/>
      <c r="I394" s="8"/>
      <c r="J394" s="8"/>
      <c r="K394" s="8"/>
      <c r="L394" s="8" t="s">
        <v>380</v>
      </c>
      <c r="M394" s="8" t="s">
        <v>1578</v>
      </c>
      <c r="N394" s="8" t="s">
        <v>927</v>
      </c>
      <c r="O394" s="8" t="s">
        <v>928</v>
      </c>
      <c r="P394" s="8">
        <v>8710811</v>
      </c>
      <c r="Q394" s="8">
        <v>8773443</v>
      </c>
      <c r="R394" s="8">
        <v>3108621234</v>
      </c>
      <c r="S394" s="8"/>
      <c r="T394" s="8"/>
      <c r="U394" s="8"/>
      <c r="V394" s="8" t="s">
        <v>1565</v>
      </c>
      <c r="W394" s="8"/>
      <c r="Y394" s="8"/>
      <c r="Z394" s="8"/>
      <c r="AA394" s="8"/>
      <c r="AB394" s="8"/>
      <c r="AC394" s="8"/>
    </row>
    <row r="395" spans="1:29" ht="15" customHeight="1" x14ac:dyDescent="0.25">
      <c r="A395" s="8">
        <v>1733</v>
      </c>
      <c r="B395" s="2" t="s">
        <v>1566</v>
      </c>
      <c r="C395" s="8" t="s">
        <v>2520</v>
      </c>
      <c r="D395" s="8" t="s">
        <v>1575</v>
      </c>
      <c r="E395" s="8" t="s">
        <v>928</v>
      </c>
      <c r="F395" s="8"/>
      <c r="G395" s="8"/>
      <c r="H395" s="8"/>
      <c r="I395" s="8"/>
      <c r="J395" s="8"/>
      <c r="K395" s="8"/>
      <c r="L395" s="8" t="s">
        <v>405</v>
      </c>
      <c r="M395" s="8" t="s">
        <v>3255</v>
      </c>
      <c r="N395" s="8" t="s">
        <v>927</v>
      </c>
      <c r="O395" s="8" t="s">
        <v>928</v>
      </c>
      <c r="P395" s="8">
        <v>8705508</v>
      </c>
      <c r="Q395" s="8">
        <v>3153240530</v>
      </c>
      <c r="R395" s="8"/>
      <c r="S395" s="8"/>
      <c r="T395" s="8"/>
      <c r="U395" s="8"/>
      <c r="V395" s="8" t="s">
        <v>1567</v>
      </c>
      <c r="W395" s="8"/>
      <c r="Y395" s="8"/>
      <c r="Z395" s="8"/>
      <c r="AA395" s="8"/>
      <c r="AB395" s="8"/>
      <c r="AC395" s="8"/>
    </row>
    <row r="396" spans="1:29" ht="15" customHeight="1" x14ac:dyDescent="0.25">
      <c r="A396" s="8">
        <v>2671</v>
      </c>
      <c r="B396" s="2" t="s">
        <v>1568</v>
      </c>
      <c r="C396" s="8" t="s">
        <v>2767</v>
      </c>
      <c r="D396" s="8" t="s">
        <v>1569</v>
      </c>
      <c r="E396" s="8" t="s">
        <v>928</v>
      </c>
      <c r="F396" s="8"/>
      <c r="G396" s="8"/>
      <c r="H396" s="8"/>
      <c r="I396" s="8"/>
      <c r="J396" s="8"/>
      <c r="K396" s="8"/>
      <c r="L396" s="8" t="s">
        <v>45</v>
      </c>
      <c r="M396" s="8" t="s">
        <v>2906</v>
      </c>
      <c r="N396" s="8" t="s">
        <v>1569</v>
      </c>
      <c r="O396" s="8" t="s">
        <v>928</v>
      </c>
      <c r="P396" s="8">
        <v>3177808218</v>
      </c>
      <c r="Q396" s="8">
        <v>3107521818</v>
      </c>
      <c r="R396" s="8"/>
      <c r="S396" s="8"/>
      <c r="T396" s="8"/>
      <c r="U396" s="8"/>
      <c r="V396" s="8" t="s">
        <v>1570</v>
      </c>
      <c r="W396" s="8"/>
      <c r="Y396" s="8"/>
      <c r="Z396" s="8"/>
      <c r="AA396" s="8"/>
      <c r="AB396" s="8"/>
      <c r="AC396" s="8"/>
    </row>
    <row r="397" spans="1:29" ht="15" customHeight="1" x14ac:dyDescent="0.25">
      <c r="A397" s="5" t="s">
        <v>1585</v>
      </c>
      <c r="B397" s="2" t="s">
        <v>1579</v>
      </c>
      <c r="C397" s="5" t="s">
        <v>2521</v>
      </c>
      <c r="D397" s="5" t="s">
        <v>1580</v>
      </c>
      <c r="E397" s="8" t="s">
        <v>1581</v>
      </c>
      <c r="M397" s="5" t="s">
        <v>3509</v>
      </c>
      <c r="N397" s="5" t="s">
        <v>1125</v>
      </c>
      <c r="O397" s="5" t="s">
        <v>1119</v>
      </c>
      <c r="P397" s="5" t="s">
        <v>1582</v>
      </c>
      <c r="Q397" s="5" t="s">
        <v>1583</v>
      </c>
      <c r="V397" s="8" t="s">
        <v>1584</v>
      </c>
    </row>
    <row r="398" spans="1:29" ht="15" customHeight="1" x14ac:dyDescent="0.25">
      <c r="A398" s="7">
        <v>2907</v>
      </c>
      <c r="B398" s="2" t="s">
        <v>1586</v>
      </c>
      <c r="C398" s="7" t="s">
        <v>2522</v>
      </c>
      <c r="D398" s="7" t="s">
        <v>1587</v>
      </c>
      <c r="E398" s="7" t="s">
        <v>1258</v>
      </c>
      <c r="F398" s="7"/>
      <c r="G398" s="7"/>
      <c r="H398" s="7"/>
      <c r="I398" s="7"/>
      <c r="J398" s="7"/>
      <c r="K398" s="7"/>
      <c r="L398" s="7"/>
      <c r="M398" s="7" t="s">
        <v>3510</v>
      </c>
      <c r="N398" s="7" t="s">
        <v>359</v>
      </c>
      <c r="O398" s="7" t="s">
        <v>12</v>
      </c>
      <c r="P398" s="7"/>
      <c r="Q398" s="7"/>
      <c r="R398" s="7"/>
      <c r="S398" s="7"/>
      <c r="T398" s="7"/>
      <c r="U398" s="7"/>
      <c r="V398" s="7" t="s">
        <v>1588</v>
      </c>
      <c r="W398" s="7"/>
      <c r="X398" s="7"/>
      <c r="Y398" s="7"/>
      <c r="Z398" s="7"/>
      <c r="AA398" s="7"/>
      <c r="AB398" s="7"/>
      <c r="AC398" s="7"/>
    </row>
    <row r="399" spans="1:29" ht="15" customHeight="1" x14ac:dyDescent="0.25">
      <c r="A399" s="7">
        <v>1451</v>
      </c>
      <c r="B399" s="2" t="s">
        <v>1589</v>
      </c>
      <c r="C399" s="7" t="s">
        <v>2523</v>
      </c>
      <c r="D399" s="7" t="s">
        <v>1590</v>
      </c>
      <c r="E399" s="7" t="s">
        <v>1258</v>
      </c>
      <c r="F399" s="7"/>
      <c r="G399" s="7"/>
      <c r="H399" s="7"/>
      <c r="I399" s="7"/>
      <c r="J399" s="7"/>
      <c r="K399" s="7"/>
      <c r="L399" s="7" t="s">
        <v>405</v>
      </c>
      <c r="M399" s="7" t="s">
        <v>2985</v>
      </c>
      <c r="N399" s="7" t="s">
        <v>906</v>
      </c>
      <c r="O399" s="7" t="s">
        <v>89</v>
      </c>
      <c r="P399" s="7">
        <v>8149461</v>
      </c>
      <c r="Q399" s="7">
        <v>3202112059</v>
      </c>
      <c r="R399" s="7"/>
      <c r="S399" s="7"/>
      <c r="T399" s="7"/>
      <c r="U399" s="7"/>
      <c r="V399" s="10" t="s">
        <v>1591</v>
      </c>
      <c r="W399" s="7"/>
      <c r="X399" s="7"/>
      <c r="Y399" s="7"/>
      <c r="Z399" s="7"/>
      <c r="AA399" s="7"/>
      <c r="AB399" s="7"/>
      <c r="AC399" s="7"/>
    </row>
    <row r="400" spans="1:29" ht="15" customHeight="1" x14ac:dyDescent="0.25">
      <c r="A400" s="7">
        <v>2728</v>
      </c>
      <c r="B400" s="2" t="s">
        <v>1592</v>
      </c>
      <c r="C400" s="7" t="s">
        <v>2524</v>
      </c>
      <c r="D400" s="7" t="s">
        <v>1593</v>
      </c>
      <c r="E400" s="7" t="s">
        <v>1258</v>
      </c>
      <c r="F400" s="7"/>
      <c r="G400" s="7"/>
      <c r="H400" s="7"/>
      <c r="I400" s="7"/>
      <c r="J400" s="7"/>
      <c r="K400" s="7"/>
      <c r="L400" s="7" t="s">
        <v>377</v>
      </c>
      <c r="M400" s="7" t="s">
        <v>3413</v>
      </c>
      <c r="N400" s="7" t="s">
        <v>151</v>
      </c>
      <c r="O400" s="7" t="s">
        <v>12</v>
      </c>
      <c r="P400" s="7">
        <v>3026300</v>
      </c>
      <c r="Q400" s="7">
        <v>3137456081</v>
      </c>
      <c r="R400" s="7"/>
      <c r="S400" s="7"/>
      <c r="T400" s="7"/>
      <c r="U400" s="7"/>
      <c r="V400" s="7" t="s">
        <v>1594</v>
      </c>
      <c r="W400" s="7"/>
      <c r="X400" s="7"/>
      <c r="Y400" s="7"/>
      <c r="Z400" s="7"/>
      <c r="AA400" s="7"/>
      <c r="AB400" s="7"/>
      <c r="AC400" s="7"/>
    </row>
    <row r="401" spans="1:29" ht="15" customHeight="1" x14ac:dyDescent="0.25">
      <c r="A401" s="7">
        <v>2631</v>
      </c>
      <c r="B401" s="2" t="s">
        <v>1595</v>
      </c>
      <c r="C401" s="7" t="s">
        <v>2525</v>
      </c>
      <c r="D401" s="7" t="s">
        <v>1596</v>
      </c>
      <c r="E401" s="7" t="s">
        <v>1258</v>
      </c>
      <c r="F401" s="7"/>
      <c r="G401" s="7"/>
      <c r="H401" s="7"/>
      <c r="I401" s="7"/>
      <c r="J401" s="7"/>
      <c r="K401" s="7"/>
      <c r="L401" s="7" t="s">
        <v>1597</v>
      </c>
      <c r="M401" s="7" t="s">
        <v>3414</v>
      </c>
      <c r="N401" s="7"/>
      <c r="O401" s="7"/>
      <c r="P401" s="7">
        <v>3152004858</v>
      </c>
      <c r="Q401" s="7">
        <v>353402268</v>
      </c>
      <c r="R401" s="7"/>
      <c r="S401" s="7"/>
      <c r="T401" s="7"/>
      <c r="U401" s="7"/>
      <c r="V401" s="7" t="s">
        <v>1598</v>
      </c>
      <c r="W401" s="7"/>
      <c r="X401" s="7"/>
      <c r="Y401" s="7"/>
      <c r="Z401" s="7"/>
      <c r="AA401" s="7"/>
      <c r="AB401" s="7"/>
      <c r="AC401" s="7"/>
    </row>
    <row r="402" spans="1:29" ht="15" customHeight="1" x14ac:dyDescent="0.25">
      <c r="A402" s="7">
        <v>2970</v>
      </c>
      <c r="B402" s="2" t="s">
        <v>1599</v>
      </c>
      <c r="C402" s="7" t="s">
        <v>2036</v>
      </c>
      <c r="D402" s="7" t="s">
        <v>1600</v>
      </c>
      <c r="E402" s="7" t="s">
        <v>1258</v>
      </c>
      <c r="F402" s="7"/>
      <c r="G402" s="7"/>
      <c r="H402" s="7"/>
      <c r="I402" s="7"/>
      <c r="J402" s="7"/>
      <c r="K402" s="7"/>
      <c r="L402" s="7" t="s">
        <v>38</v>
      </c>
      <c r="M402" s="7" t="s">
        <v>13</v>
      </c>
      <c r="N402" s="7"/>
      <c r="O402" s="7"/>
      <c r="P402" s="7">
        <v>3166211737</v>
      </c>
      <c r="Q402" s="7"/>
      <c r="R402" s="7"/>
      <c r="S402" s="7"/>
      <c r="T402" s="7"/>
      <c r="U402" s="7"/>
      <c r="V402" s="7" t="s">
        <v>1601</v>
      </c>
      <c r="W402" s="7"/>
      <c r="X402" s="7"/>
      <c r="Y402" s="7"/>
      <c r="Z402" s="7"/>
      <c r="AA402" s="7"/>
      <c r="AB402" s="7"/>
      <c r="AC402" s="7"/>
    </row>
    <row r="403" spans="1:29" ht="15" customHeight="1" x14ac:dyDescent="0.25">
      <c r="A403" s="7">
        <v>2310</v>
      </c>
      <c r="B403" s="2" t="s">
        <v>1602</v>
      </c>
      <c r="C403" s="7" t="s">
        <v>1603</v>
      </c>
      <c r="D403" s="7"/>
      <c r="E403" s="7" t="s">
        <v>1258</v>
      </c>
      <c r="F403" s="7"/>
      <c r="G403" s="7"/>
      <c r="H403" s="7"/>
      <c r="I403" s="7"/>
      <c r="J403" s="7"/>
      <c r="K403" s="7"/>
      <c r="L403" s="7" t="s">
        <v>2350</v>
      </c>
      <c r="M403" s="7" t="s">
        <v>3325</v>
      </c>
      <c r="N403" s="7" t="s">
        <v>1604</v>
      </c>
      <c r="O403" s="7"/>
      <c r="P403" s="7">
        <v>4292745</v>
      </c>
      <c r="Q403" s="7"/>
      <c r="R403" s="7"/>
      <c r="S403" s="7"/>
      <c r="T403" s="7"/>
      <c r="U403" s="7"/>
      <c r="V403" s="7" t="s">
        <v>1605</v>
      </c>
      <c r="W403" s="7"/>
      <c r="X403" s="7"/>
      <c r="Y403" s="7"/>
      <c r="Z403" s="7"/>
      <c r="AA403" s="7"/>
      <c r="AB403" s="7"/>
      <c r="AC403" s="7"/>
    </row>
    <row r="404" spans="1:29" ht="15" customHeight="1" x14ac:dyDescent="0.25">
      <c r="A404" s="7">
        <v>2744</v>
      </c>
      <c r="B404" s="2" t="s">
        <v>1606</v>
      </c>
      <c r="C404" s="7" t="s">
        <v>2768</v>
      </c>
      <c r="D404" s="7" t="s">
        <v>1587</v>
      </c>
      <c r="E404" s="7" t="s">
        <v>1258</v>
      </c>
      <c r="F404" s="7"/>
      <c r="G404" s="7"/>
      <c r="H404" s="7"/>
      <c r="I404" s="7"/>
      <c r="J404" s="7"/>
      <c r="K404" s="7"/>
      <c r="L404" s="7" t="s">
        <v>1607</v>
      </c>
      <c r="M404" s="7" t="s">
        <v>3335</v>
      </c>
      <c r="N404" s="7" t="s">
        <v>382</v>
      </c>
      <c r="O404" s="7" t="s">
        <v>383</v>
      </c>
      <c r="P404" s="7">
        <v>3005531721</v>
      </c>
      <c r="Q404" s="7">
        <v>3114921970</v>
      </c>
      <c r="R404" s="7">
        <v>6311317</v>
      </c>
      <c r="S404" s="7"/>
      <c r="T404" s="7"/>
      <c r="U404" s="7"/>
      <c r="V404" s="7" t="s">
        <v>1608</v>
      </c>
      <c r="W404" s="7"/>
      <c r="X404" s="7"/>
      <c r="Y404" s="7"/>
      <c r="Z404" s="7"/>
      <c r="AA404" s="7"/>
      <c r="AB404" s="7"/>
      <c r="AC404" s="7"/>
    </row>
    <row r="405" spans="1:29" ht="15" customHeight="1" x14ac:dyDescent="0.25">
      <c r="A405" s="7">
        <v>2454</v>
      </c>
      <c r="B405" s="2" t="s">
        <v>1609</v>
      </c>
      <c r="C405" s="7" t="s">
        <v>2871</v>
      </c>
      <c r="D405" s="7" t="s">
        <v>1610</v>
      </c>
      <c r="E405" s="5" t="s">
        <v>1258</v>
      </c>
      <c r="F405" s="7"/>
      <c r="G405" s="7"/>
      <c r="H405" s="7"/>
      <c r="I405" s="7"/>
      <c r="J405" s="7"/>
      <c r="K405" s="7"/>
      <c r="L405" s="7" t="s">
        <v>619</v>
      </c>
      <c r="M405" s="7" t="s">
        <v>13</v>
      </c>
      <c r="N405" s="7"/>
      <c r="O405" s="7"/>
      <c r="P405" s="7">
        <v>3185148070</v>
      </c>
      <c r="Q405" s="7"/>
      <c r="R405" s="7"/>
      <c r="S405" s="7"/>
      <c r="T405" s="7"/>
      <c r="U405" s="7"/>
      <c r="V405" s="7" t="s">
        <v>1611</v>
      </c>
      <c r="W405" s="7"/>
      <c r="X405" s="7"/>
      <c r="Y405" s="7"/>
      <c r="Z405" s="7"/>
      <c r="AA405" s="7"/>
      <c r="AB405" s="7"/>
      <c r="AC405" s="7"/>
    </row>
    <row r="406" spans="1:29" ht="15" customHeight="1" x14ac:dyDescent="0.25">
      <c r="A406" s="7">
        <v>2576</v>
      </c>
      <c r="B406" s="2" t="s">
        <v>1612</v>
      </c>
      <c r="C406" s="7" t="s">
        <v>2526</v>
      </c>
      <c r="D406" s="7" t="s">
        <v>1257</v>
      </c>
      <c r="E406" s="7" t="s">
        <v>1258</v>
      </c>
      <c r="F406" s="7"/>
      <c r="G406" s="7"/>
      <c r="H406" s="7"/>
      <c r="I406" s="7"/>
      <c r="J406" s="7"/>
      <c r="K406" s="7"/>
      <c r="L406" s="7" t="s">
        <v>798</v>
      </c>
      <c r="M406" s="7" t="s">
        <v>2944</v>
      </c>
      <c r="N406" s="7" t="s">
        <v>1613</v>
      </c>
      <c r="O406" s="7" t="s">
        <v>89</v>
      </c>
      <c r="P406" s="7">
        <v>3145427944</v>
      </c>
      <c r="Q406" s="7"/>
      <c r="R406" s="7"/>
      <c r="S406" s="7"/>
      <c r="T406" s="7"/>
      <c r="U406" s="7"/>
      <c r="V406" s="7" t="s">
        <v>1614</v>
      </c>
      <c r="W406" s="7"/>
      <c r="X406" s="7"/>
      <c r="Y406" s="7"/>
      <c r="Z406" s="7"/>
      <c r="AA406" s="7"/>
      <c r="AB406" s="7"/>
      <c r="AC406" s="7"/>
    </row>
    <row r="407" spans="1:29" ht="15" customHeight="1" x14ac:dyDescent="0.25">
      <c r="A407" s="5">
        <v>2962</v>
      </c>
      <c r="B407" s="2" t="s">
        <v>1615</v>
      </c>
      <c r="C407" s="7" t="s">
        <v>2769</v>
      </c>
      <c r="D407" s="7" t="s">
        <v>1616</v>
      </c>
      <c r="E407" s="7" t="s">
        <v>1258</v>
      </c>
      <c r="F407" s="7"/>
      <c r="G407" s="7"/>
      <c r="H407" s="7"/>
      <c r="I407" s="7"/>
      <c r="J407" s="7"/>
      <c r="K407" s="7"/>
      <c r="L407" s="7"/>
      <c r="M407" s="7" t="s">
        <v>2945</v>
      </c>
      <c r="N407" s="7" t="s">
        <v>1257</v>
      </c>
      <c r="O407" s="7" t="s">
        <v>1258</v>
      </c>
      <c r="P407" s="7">
        <v>3145161422</v>
      </c>
      <c r="Q407" s="7"/>
      <c r="R407" s="7"/>
      <c r="S407" s="7"/>
      <c r="T407" s="7"/>
      <c r="U407" s="7"/>
      <c r="V407" s="10" t="s">
        <v>1617</v>
      </c>
      <c r="W407" s="7"/>
      <c r="X407" s="7"/>
      <c r="Y407" s="7"/>
      <c r="Z407" s="7"/>
      <c r="AA407" s="7"/>
      <c r="AC407" s="7"/>
    </row>
    <row r="408" spans="1:29" ht="15" customHeight="1" x14ac:dyDescent="0.25">
      <c r="A408" s="7" t="s">
        <v>1629</v>
      </c>
      <c r="B408" s="2" t="s">
        <v>1618</v>
      </c>
      <c r="C408" s="7" t="s">
        <v>2527</v>
      </c>
      <c r="D408" s="7" t="s">
        <v>1619</v>
      </c>
      <c r="E408" s="7" t="s">
        <v>1258</v>
      </c>
      <c r="F408" s="7"/>
      <c r="G408" s="7"/>
      <c r="H408" s="7"/>
      <c r="I408" s="7"/>
      <c r="J408" s="7"/>
      <c r="K408" s="7"/>
      <c r="L408" s="7" t="s">
        <v>2351</v>
      </c>
      <c r="M408" s="7" t="s">
        <v>2986</v>
      </c>
      <c r="N408" s="7"/>
      <c r="O408" s="7"/>
      <c r="P408" s="7">
        <v>3103230718</v>
      </c>
      <c r="Q408" s="7"/>
      <c r="R408" s="7"/>
      <c r="S408" s="7"/>
      <c r="T408" s="7"/>
      <c r="U408" s="7"/>
      <c r="V408" s="7" t="s">
        <v>1620</v>
      </c>
      <c r="W408" s="7"/>
      <c r="X408" s="7"/>
      <c r="Y408" s="7"/>
      <c r="Z408" s="7"/>
      <c r="AA408" s="7"/>
      <c r="AB408" s="7"/>
      <c r="AC408" s="7"/>
    </row>
    <row r="409" spans="1:29" ht="15" customHeight="1" x14ac:dyDescent="0.25">
      <c r="A409" s="7">
        <v>2702</v>
      </c>
      <c r="B409" s="2" t="s">
        <v>1621</v>
      </c>
      <c r="C409" s="7" t="s">
        <v>2770</v>
      </c>
      <c r="D409" s="7" t="s">
        <v>1257</v>
      </c>
      <c r="E409" s="7" t="s">
        <v>1258</v>
      </c>
      <c r="F409" s="7"/>
      <c r="G409" s="7"/>
      <c r="H409" s="7"/>
      <c r="I409" s="7"/>
      <c r="J409" s="7"/>
      <c r="K409" s="7"/>
      <c r="L409" s="7" t="s">
        <v>376</v>
      </c>
      <c r="M409" s="7" t="s">
        <v>2987</v>
      </c>
      <c r="N409" s="7" t="s">
        <v>1622</v>
      </c>
      <c r="O409" s="7" t="s">
        <v>1258</v>
      </c>
      <c r="P409" s="7">
        <v>3135592825</v>
      </c>
      <c r="Q409" s="7"/>
      <c r="R409" s="7"/>
      <c r="S409" s="7"/>
      <c r="T409" s="7"/>
      <c r="U409" s="7"/>
      <c r="V409" s="7" t="s">
        <v>1623</v>
      </c>
      <c r="W409" s="7"/>
      <c r="X409" s="7"/>
      <c r="Y409" s="7"/>
      <c r="Z409" s="7"/>
      <c r="AA409" s="7"/>
      <c r="AB409" s="7"/>
      <c r="AC409" s="7"/>
    </row>
    <row r="410" spans="1:29" ht="15" customHeight="1" x14ac:dyDescent="0.25">
      <c r="A410" s="7">
        <v>2628</v>
      </c>
      <c r="B410" s="2" t="s">
        <v>1624</v>
      </c>
      <c r="C410" s="7" t="s">
        <v>2528</v>
      </c>
      <c r="D410" s="7" t="s">
        <v>1619</v>
      </c>
      <c r="E410" s="7" t="s">
        <v>1258</v>
      </c>
      <c r="F410" s="7"/>
      <c r="G410" s="7"/>
      <c r="H410" s="7"/>
      <c r="I410" s="7"/>
      <c r="J410" s="7"/>
      <c r="K410" s="7"/>
      <c r="L410" s="7" t="s">
        <v>381</v>
      </c>
      <c r="M410" s="7" t="s">
        <v>3415</v>
      </c>
      <c r="N410" s="7" t="s">
        <v>1619</v>
      </c>
      <c r="O410" s="7" t="s">
        <v>1258</v>
      </c>
      <c r="P410" s="7">
        <v>3137496633</v>
      </c>
      <c r="Q410" s="7"/>
      <c r="R410" s="7"/>
      <c r="S410" s="7"/>
      <c r="T410" s="7"/>
      <c r="U410" s="7"/>
      <c r="V410" s="7" t="s">
        <v>1625</v>
      </c>
      <c r="W410" s="7"/>
      <c r="X410" s="7"/>
      <c r="Y410" s="7"/>
      <c r="Z410" s="7"/>
      <c r="AA410" s="7"/>
      <c r="AB410" s="7"/>
      <c r="AC410" s="7"/>
    </row>
    <row r="411" spans="1:29" ht="15" customHeight="1" x14ac:dyDescent="0.25">
      <c r="A411" s="7">
        <v>1726</v>
      </c>
      <c r="B411" s="2" t="s">
        <v>1626</v>
      </c>
      <c r="C411" s="7" t="s">
        <v>2529</v>
      </c>
      <c r="D411" s="7" t="s">
        <v>1604</v>
      </c>
      <c r="E411" s="7" t="s">
        <v>1258</v>
      </c>
      <c r="F411" s="7" t="s">
        <v>1631</v>
      </c>
      <c r="G411" s="7" t="s">
        <v>784</v>
      </c>
      <c r="H411" s="7" t="s">
        <v>368</v>
      </c>
      <c r="I411" s="7" t="s">
        <v>1627</v>
      </c>
      <c r="J411" s="7" t="s">
        <v>1255</v>
      </c>
      <c r="K411" s="7" t="s">
        <v>406</v>
      </c>
      <c r="L411" s="7" t="s">
        <v>467</v>
      </c>
      <c r="M411" s="7" t="s">
        <v>1630</v>
      </c>
      <c r="N411" s="7" t="s">
        <v>906</v>
      </c>
      <c r="O411" s="7" t="s">
        <v>89</v>
      </c>
      <c r="P411" s="7">
        <v>4573656</v>
      </c>
      <c r="Q411" s="7">
        <v>3182821786</v>
      </c>
      <c r="R411" s="7"/>
      <c r="S411" s="7"/>
      <c r="T411" s="7"/>
      <c r="U411" s="7"/>
      <c r="V411" s="7" t="s">
        <v>1628</v>
      </c>
      <c r="W411" s="7"/>
      <c r="X411" s="7"/>
      <c r="Y411" s="7"/>
      <c r="Z411" s="7"/>
      <c r="AA411" s="7"/>
      <c r="AC411" s="7"/>
    </row>
    <row r="412" spans="1:29" ht="15" customHeight="1" x14ac:dyDescent="0.25">
      <c r="A412" s="7">
        <v>1907</v>
      </c>
      <c r="B412" s="2" t="s">
        <v>1633</v>
      </c>
      <c r="C412" s="7" t="s">
        <v>2530</v>
      </c>
      <c r="D412" s="7" t="s">
        <v>1131</v>
      </c>
      <c r="E412" s="7" t="s">
        <v>1024</v>
      </c>
      <c r="F412" s="7"/>
      <c r="G412" s="7"/>
      <c r="H412" s="7"/>
      <c r="I412" s="7"/>
      <c r="J412" s="7"/>
      <c r="K412" s="7"/>
      <c r="L412" s="7" t="s">
        <v>405</v>
      </c>
      <c r="M412" s="7" t="s">
        <v>1644</v>
      </c>
      <c r="N412" s="7" t="s">
        <v>911</v>
      </c>
      <c r="O412" s="7" t="s">
        <v>1634</v>
      </c>
      <c r="P412" s="7">
        <v>8796270</v>
      </c>
      <c r="Q412" s="7" t="s">
        <v>3546</v>
      </c>
      <c r="R412" s="7">
        <v>3123797236</v>
      </c>
      <c r="S412" s="7"/>
      <c r="T412" s="7"/>
      <c r="U412" s="7"/>
      <c r="V412" s="7" t="s">
        <v>1635</v>
      </c>
      <c r="W412" s="7"/>
      <c r="X412" s="7"/>
      <c r="Y412" s="7"/>
      <c r="Z412" s="7"/>
      <c r="AA412" s="7"/>
      <c r="AB412" s="7"/>
      <c r="AC412" s="7"/>
    </row>
    <row r="413" spans="1:29" ht="15" customHeight="1" x14ac:dyDescent="0.25">
      <c r="A413" s="7">
        <v>2862</v>
      </c>
      <c r="B413" s="2" t="s">
        <v>1636</v>
      </c>
      <c r="C413" s="7" t="s">
        <v>2852</v>
      </c>
      <c r="D413" s="7" t="s">
        <v>1023</v>
      </c>
      <c r="E413" s="7" t="s">
        <v>1024</v>
      </c>
      <c r="F413" s="7"/>
      <c r="G413" s="7"/>
      <c r="H413" s="7"/>
      <c r="I413" s="7"/>
      <c r="J413" s="7"/>
      <c r="K413" s="7"/>
      <c r="L413" s="7"/>
      <c r="M413" s="7" t="s">
        <v>3511</v>
      </c>
      <c r="N413" s="7" t="s">
        <v>1023</v>
      </c>
      <c r="O413" s="7" t="s">
        <v>1024</v>
      </c>
      <c r="P413" s="7">
        <v>3108679600</v>
      </c>
      <c r="Q413" s="7">
        <v>3057521248</v>
      </c>
      <c r="R413" s="7"/>
      <c r="S413" s="7"/>
      <c r="T413" s="7"/>
      <c r="U413" s="7"/>
      <c r="V413" s="7" t="s">
        <v>1637</v>
      </c>
      <c r="W413" s="7"/>
      <c r="X413" s="7"/>
      <c r="Y413" s="7"/>
      <c r="Z413" s="7"/>
      <c r="AA413" s="7"/>
      <c r="AB413" s="7"/>
      <c r="AC413" s="7"/>
    </row>
    <row r="414" spans="1:29" ht="15" customHeight="1" x14ac:dyDescent="0.25">
      <c r="A414" s="7">
        <v>1628</v>
      </c>
      <c r="B414" s="2" t="s">
        <v>1638</v>
      </c>
      <c r="C414" s="7" t="s">
        <v>2531</v>
      </c>
      <c r="D414" s="7" t="s">
        <v>1023</v>
      </c>
      <c r="E414" s="7" t="s">
        <v>1024</v>
      </c>
      <c r="F414" s="7"/>
      <c r="G414" s="7"/>
      <c r="H414" s="7"/>
      <c r="I414" s="7"/>
      <c r="J414" s="7"/>
      <c r="K414" s="7"/>
      <c r="L414" s="7" t="s">
        <v>405</v>
      </c>
      <c r="M414" s="7" t="s">
        <v>3256</v>
      </c>
      <c r="N414" s="7" t="s">
        <v>1023</v>
      </c>
      <c r="O414" s="7" t="s">
        <v>1024</v>
      </c>
      <c r="P414" s="7">
        <v>6624490</v>
      </c>
      <c r="Q414" s="7">
        <v>6725285</v>
      </c>
      <c r="R414" s="7">
        <v>6621477</v>
      </c>
      <c r="S414" s="7"/>
      <c r="T414" s="7"/>
      <c r="U414" s="7"/>
      <c r="V414" s="7" t="s">
        <v>1639</v>
      </c>
      <c r="W414" s="7"/>
      <c r="X414" s="7"/>
      <c r="Y414" s="7"/>
      <c r="Z414" s="7"/>
      <c r="AA414" s="7"/>
      <c r="AB414" s="7"/>
      <c r="AC414" s="7"/>
    </row>
    <row r="415" spans="1:29" ht="15" customHeight="1" x14ac:dyDescent="0.25">
      <c r="A415" s="7" t="s">
        <v>1645</v>
      </c>
      <c r="B415" s="2" t="s">
        <v>1640</v>
      </c>
      <c r="C415" s="7" t="s">
        <v>2771</v>
      </c>
      <c r="D415" s="7" t="s">
        <v>1023</v>
      </c>
      <c r="E415" s="7" t="s">
        <v>1024</v>
      </c>
      <c r="F415" s="7"/>
      <c r="G415" s="7"/>
      <c r="H415" s="7"/>
      <c r="I415" s="7"/>
      <c r="J415" s="7"/>
      <c r="K415" s="7"/>
      <c r="L415" s="7" t="s">
        <v>1082</v>
      </c>
      <c r="M415" s="7" t="s">
        <v>3416</v>
      </c>
      <c r="N415" s="7" t="s">
        <v>906</v>
      </c>
      <c r="O415" s="7" t="s">
        <v>89</v>
      </c>
      <c r="P415" s="7">
        <v>3103090909</v>
      </c>
      <c r="Q415" s="7">
        <v>3187342307</v>
      </c>
      <c r="R415" s="7"/>
      <c r="S415" s="7"/>
      <c r="T415" s="7"/>
      <c r="U415" s="7"/>
      <c r="V415" s="7" t="s">
        <v>1641</v>
      </c>
      <c r="W415" s="7"/>
      <c r="X415" s="7"/>
      <c r="Y415" s="7"/>
      <c r="Z415" s="7"/>
      <c r="AA415" s="7"/>
      <c r="AB415" s="7"/>
      <c r="AC415" s="7"/>
    </row>
    <row r="416" spans="1:29" ht="15" customHeight="1" x14ac:dyDescent="0.25">
      <c r="A416" s="7">
        <v>1168</v>
      </c>
      <c r="B416" s="2" t="s">
        <v>1642</v>
      </c>
      <c r="C416" s="7" t="s">
        <v>2532</v>
      </c>
      <c r="D416" s="7" t="s">
        <v>1023</v>
      </c>
      <c r="E416" s="7" t="s">
        <v>1024</v>
      </c>
      <c r="F416" s="7"/>
      <c r="G416" s="7"/>
      <c r="H416" s="7"/>
      <c r="I416" s="7"/>
      <c r="J416" s="7"/>
      <c r="K416" s="7"/>
      <c r="L416" s="7" t="s">
        <v>581</v>
      </c>
      <c r="M416" s="7" t="s">
        <v>3326</v>
      </c>
      <c r="N416" s="7" t="s">
        <v>906</v>
      </c>
      <c r="O416" s="7" t="s">
        <v>89</v>
      </c>
      <c r="P416" s="7" t="s">
        <v>3533</v>
      </c>
      <c r="Q416" s="7">
        <v>3118994772</v>
      </c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</row>
    <row r="417" spans="1:29" ht="15" customHeight="1" x14ac:dyDescent="0.25">
      <c r="A417" s="7">
        <v>1558</v>
      </c>
      <c r="B417" s="2" t="s">
        <v>1643</v>
      </c>
      <c r="C417" s="7" t="s">
        <v>1664</v>
      </c>
      <c r="D417" s="5" t="s">
        <v>1662</v>
      </c>
      <c r="E417" s="5" t="s">
        <v>1024</v>
      </c>
      <c r="F417" s="7" t="s">
        <v>1661</v>
      </c>
      <c r="G417" s="7" t="s">
        <v>1459</v>
      </c>
      <c r="H417" s="7" t="s">
        <v>89</v>
      </c>
      <c r="I417" s="7" t="s">
        <v>1663</v>
      </c>
      <c r="J417" s="5" t="s">
        <v>1542</v>
      </c>
      <c r="K417" s="7" t="s">
        <v>1540</v>
      </c>
      <c r="L417" s="7" t="s">
        <v>405</v>
      </c>
      <c r="M417" s="7" t="s">
        <v>3257</v>
      </c>
      <c r="N417" s="7" t="s">
        <v>1023</v>
      </c>
      <c r="O417" s="7" t="s">
        <v>1024</v>
      </c>
      <c r="P417" s="7"/>
      <c r="Q417" s="7"/>
      <c r="R417" s="7"/>
      <c r="S417" s="7"/>
      <c r="T417" s="7"/>
      <c r="U417" s="7"/>
      <c r="V417" s="7" t="s">
        <v>1646</v>
      </c>
      <c r="W417" s="7"/>
      <c r="X417" s="7"/>
      <c r="Y417" s="7"/>
      <c r="Z417" s="7"/>
      <c r="AA417" s="7"/>
      <c r="AB417" s="7"/>
      <c r="AC417" s="7"/>
    </row>
    <row r="418" spans="1:29" ht="15" customHeight="1" x14ac:dyDescent="0.25">
      <c r="A418" s="7">
        <v>2568</v>
      </c>
      <c r="B418" s="2" t="s">
        <v>1647</v>
      </c>
      <c r="C418" s="7" t="s">
        <v>2772</v>
      </c>
      <c r="D418" s="7" t="s">
        <v>1665</v>
      </c>
      <c r="E418" s="7" t="s">
        <v>1024</v>
      </c>
      <c r="F418" s="7"/>
      <c r="G418" s="7"/>
      <c r="H418" s="7"/>
      <c r="I418" s="7"/>
      <c r="J418" s="7"/>
      <c r="K418" s="7"/>
      <c r="L418" s="7" t="s">
        <v>38</v>
      </c>
      <c r="M418" s="7" t="s">
        <v>2946</v>
      </c>
      <c r="N418" s="7" t="s">
        <v>1648</v>
      </c>
      <c r="O418" s="7" t="s">
        <v>1024</v>
      </c>
      <c r="P418" s="7">
        <v>3502667146</v>
      </c>
      <c r="Q418" s="7"/>
      <c r="R418" s="7"/>
      <c r="S418" s="7"/>
      <c r="T418" s="7"/>
      <c r="U418" s="7"/>
      <c r="V418" s="7" t="s">
        <v>1649</v>
      </c>
      <c r="W418" s="7"/>
      <c r="X418" s="7"/>
      <c r="Y418" s="7"/>
      <c r="Z418" s="7"/>
      <c r="AA418" s="7"/>
      <c r="AB418" s="7"/>
      <c r="AC418" s="7"/>
    </row>
    <row r="419" spans="1:29" ht="15" customHeight="1" x14ac:dyDescent="0.25">
      <c r="A419" s="7">
        <v>1583</v>
      </c>
      <c r="B419" s="2" t="s">
        <v>1650</v>
      </c>
      <c r="C419" s="7" t="s">
        <v>2533</v>
      </c>
      <c r="D419" s="7" t="s">
        <v>1651</v>
      </c>
      <c r="E419" s="7" t="s">
        <v>1024</v>
      </c>
      <c r="F419" s="7"/>
      <c r="G419" s="7"/>
      <c r="H419" s="7"/>
      <c r="I419" s="7"/>
      <c r="J419" s="7"/>
      <c r="K419" s="7"/>
      <c r="L419" s="7" t="s">
        <v>581</v>
      </c>
      <c r="M419" s="7" t="s">
        <v>3417</v>
      </c>
      <c r="N419" s="7" t="s">
        <v>1652</v>
      </c>
      <c r="O419" s="7" t="s">
        <v>1024</v>
      </c>
      <c r="P419" s="7">
        <v>3174347005</v>
      </c>
      <c r="Q419" s="7"/>
      <c r="R419" s="7"/>
      <c r="S419" s="7"/>
      <c r="T419" s="7"/>
      <c r="U419" s="7"/>
      <c r="V419" s="7" t="s">
        <v>1653</v>
      </c>
      <c r="W419" s="7"/>
      <c r="X419" s="7"/>
      <c r="Y419" s="7"/>
      <c r="Z419" s="7"/>
      <c r="AA419" s="7"/>
      <c r="AB419" s="7"/>
      <c r="AC419" s="7"/>
    </row>
    <row r="420" spans="1:29" ht="15" customHeight="1" x14ac:dyDescent="0.25">
      <c r="A420" s="7">
        <v>2352</v>
      </c>
      <c r="B420" s="2" t="s">
        <v>1654</v>
      </c>
      <c r="C420" s="7" t="s">
        <v>2534</v>
      </c>
      <c r="D420" s="7" t="s">
        <v>1023</v>
      </c>
      <c r="E420" s="7" t="s">
        <v>1024</v>
      </c>
      <c r="F420" s="7"/>
      <c r="G420" s="7"/>
      <c r="H420" s="7"/>
      <c r="I420" s="7"/>
      <c r="J420" s="7"/>
      <c r="K420" s="7"/>
      <c r="L420" s="7" t="s">
        <v>581</v>
      </c>
      <c r="M420" s="7" t="s">
        <v>2911</v>
      </c>
      <c r="N420" s="7" t="s">
        <v>906</v>
      </c>
      <c r="O420" s="7" t="s">
        <v>89</v>
      </c>
      <c r="P420" s="7" t="s">
        <v>3534</v>
      </c>
      <c r="Q420" s="7">
        <v>6109705</v>
      </c>
      <c r="R420" s="7">
        <v>3112040418</v>
      </c>
      <c r="S420" s="7"/>
      <c r="T420" s="7"/>
      <c r="U420" s="7"/>
      <c r="V420" s="7" t="s">
        <v>1655</v>
      </c>
      <c r="W420" s="7"/>
      <c r="X420" s="7"/>
      <c r="Y420" s="7"/>
      <c r="Z420" s="7"/>
      <c r="AA420" s="7"/>
      <c r="AB420" s="7"/>
      <c r="AC420" s="7"/>
    </row>
    <row r="421" spans="1:29" ht="15" customHeight="1" x14ac:dyDescent="0.25">
      <c r="A421" s="7">
        <v>1552</v>
      </c>
      <c r="B421" s="2" t="s">
        <v>1656</v>
      </c>
      <c r="C421" s="7" t="s">
        <v>2535</v>
      </c>
      <c r="D421" s="7" t="s">
        <v>1657</v>
      </c>
      <c r="E421" s="7" t="s">
        <v>1024</v>
      </c>
      <c r="F421" s="7"/>
      <c r="G421" s="7"/>
      <c r="H421" s="7"/>
      <c r="I421" s="7"/>
      <c r="J421" s="7"/>
      <c r="K421" s="7"/>
      <c r="L421" s="7" t="s">
        <v>405</v>
      </c>
      <c r="M421" s="7" t="s">
        <v>1666</v>
      </c>
      <c r="N421" s="7" t="s">
        <v>906</v>
      </c>
      <c r="O421" s="7" t="s">
        <v>89</v>
      </c>
      <c r="P421" s="7">
        <v>3177536</v>
      </c>
      <c r="Q421" s="7">
        <v>3257500</v>
      </c>
      <c r="R421" s="7">
        <v>3107710905</v>
      </c>
      <c r="S421" s="7"/>
      <c r="T421" s="7"/>
      <c r="U421" s="7"/>
      <c r="V421" s="7" t="s">
        <v>1658</v>
      </c>
      <c r="W421" s="7"/>
      <c r="X421" s="7"/>
      <c r="Y421" s="7"/>
      <c r="Z421" s="7"/>
      <c r="AA421" s="7"/>
      <c r="AB421" s="7"/>
      <c r="AC421" s="7"/>
    </row>
    <row r="422" spans="1:29" ht="15" customHeight="1" x14ac:dyDescent="0.25">
      <c r="A422" s="5">
        <v>2325</v>
      </c>
      <c r="B422" s="2" t="s">
        <v>1659</v>
      </c>
      <c r="C422" s="7" t="s">
        <v>2536</v>
      </c>
      <c r="D422" s="7" t="s">
        <v>1660</v>
      </c>
      <c r="E422" s="7" t="s">
        <v>1024</v>
      </c>
      <c r="F422" s="7"/>
      <c r="G422" s="7"/>
      <c r="H422" s="7"/>
      <c r="I422" s="7"/>
      <c r="J422" s="7"/>
      <c r="K422" s="7"/>
      <c r="L422" s="7" t="s">
        <v>2347</v>
      </c>
      <c r="M422" s="7" t="s">
        <v>2912</v>
      </c>
      <c r="N422" s="7" t="s">
        <v>906</v>
      </c>
      <c r="O422" s="7" t="s">
        <v>89</v>
      </c>
      <c r="P422" s="7">
        <v>3156020380</v>
      </c>
      <c r="Q422" s="7">
        <v>3152745512</v>
      </c>
      <c r="R422" s="7"/>
      <c r="S422" s="7"/>
      <c r="T422" s="7"/>
      <c r="U422" s="7"/>
      <c r="V422" s="10" t="s">
        <v>1667</v>
      </c>
      <c r="W422" s="7"/>
      <c r="X422" s="7"/>
      <c r="Y422" s="7"/>
      <c r="Z422" s="7"/>
      <c r="AA422" s="7"/>
      <c r="AC422" s="7"/>
    </row>
    <row r="423" spans="1:29" ht="15" customHeight="1" x14ac:dyDescent="0.25">
      <c r="A423" s="7">
        <v>1764</v>
      </c>
      <c r="B423" s="2" t="s">
        <v>1668</v>
      </c>
      <c r="C423" s="7" t="s">
        <v>2537</v>
      </c>
      <c r="D423" s="7" t="s">
        <v>1023</v>
      </c>
      <c r="E423" s="7" t="s">
        <v>1024</v>
      </c>
      <c r="F423" s="7"/>
      <c r="G423" s="7"/>
      <c r="H423" s="7"/>
      <c r="I423" s="7"/>
      <c r="J423" s="7"/>
      <c r="K423" s="7"/>
      <c r="L423" s="7" t="s">
        <v>622</v>
      </c>
      <c r="M423" s="7" t="s">
        <v>1686</v>
      </c>
      <c r="N423" s="7" t="s">
        <v>906</v>
      </c>
      <c r="O423" s="7" t="s">
        <v>89</v>
      </c>
      <c r="P423" s="7">
        <v>6217704</v>
      </c>
      <c r="Q423" s="7">
        <v>6218138</v>
      </c>
      <c r="R423" s="7">
        <v>3162694205</v>
      </c>
      <c r="S423" s="7"/>
      <c r="T423" s="7"/>
      <c r="U423" s="7"/>
      <c r="V423" s="7" t="s">
        <v>1669</v>
      </c>
      <c r="W423" s="7"/>
      <c r="X423" s="7"/>
      <c r="Y423" s="7"/>
      <c r="Z423" s="7"/>
      <c r="AA423" s="7"/>
      <c r="AB423" s="7"/>
      <c r="AC423" s="7"/>
    </row>
    <row r="424" spans="1:29" ht="15" customHeight="1" x14ac:dyDescent="0.25">
      <c r="A424" s="7">
        <v>2866</v>
      </c>
      <c r="B424" s="2" t="s">
        <v>1670</v>
      </c>
      <c r="C424" s="7" t="s">
        <v>2872</v>
      </c>
      <c r="D424" s="7" t="s">
        <v>1687</v>
      </c>
      <c r="E424" s="7" t="s">
        <v>1024</v>
      </c>
      <c r="F424" s="7"/>
      <c r="G424" s="7"/>
      <c r="H424" s="7"/>
      <c r="I424" s="7"/>
      <c r="J424" s="7"/>
      <c r="K424" s="7"/>
      <c r="L424" s="7"/>
      <c r="M424" s="7" t="s">
        <v>2988</v>
      </c>
      <c r="N424" s="7" t="s">
        <v>1023</v>
      </c>
      <c r="O424" s="7" t="s">
        <v>1024</v>
      </c>
      <c r="P424" s="7">
        <v>3108559566</v>
      </c>
      <c r="Q424" s="7">
        <v>3046483956</v>
      </c>
      <c r="R424" s="7"/>
      <c r="S424" s="7"/>
      <c r="T424" s="7"/>
      <c r="U424" s="7"/>
      <c r="V424" s="7" t="s">
        <v>1671</v>
      </c>
      <c r="W424" s="7"/>
      <c r="X424" s="7"/>
      <c r="Y424" s="7"/>
      <c r="Z424" s="7"/>
      <c r="AA424" s="7"/>
      <c r="AB424" s="7"/>
      <c r="AC424" s="7"/>
    </row>
    <row r="425" spans="1:29" ht="15" customHeight="1" x14ac:dyDescent="0.25">
      <c r="A425" s="7">
        <v>1702</v>
      </c>
      <c r="B425" s="2" t="s">
        <v>1672</v>
      </c>
      <c r="C425" s="7" t="s">
        <v>2538</v>
      </c>
      <c r="D425" s="7" t="s">
        <v>1131</v>
      </c>
      <c r="E425" s="7" t="s">
        <v>1024</v>
      </c>
      <c r="F425" s="7"/>
      <c r="G425" s="7"/>
      <c r="H425" s="7"/>
      <c r="I425" s="7"/>
      <c r="J425" s="7"/>
      <c r="K425" s="7"/>
      <c r="L425" s="7" t="s">
        <v>405</v>
      </c>
      <c r="M425" s="7" t="s">
        <v>3258</v>
      </c>
      <c r="N425" s="7" t="s">
        <v>385</v>
      </c>
      <c r="O425" s="7" t="s">
        <v>89</v>
      </c>
      <c r="P425" s="7">
        <v>3214419317</v>
      </c>
      <c r="Q425" s="7">
        <v>3166182288</v>
      </c>
      <c r="R425" s="7"/>
      <c r="S425" s="7"/>
      <c r="T425" s="7"/>
      <c r="U425" s="7"/>
      <c r="V425" s="7" t="s">
        <v>1673</v>
      </c>
      <c r="W425" s="7"/>
      <c r="X425" s="7"/>
      <c r="Y425" s="7"/>
      <c r="Z425" s="7"/>
      <c r="AA425" s="7"/>
      <c r="AB425" s="7"/>
      <c r="AC425" s="7"/>
    </row>
    <row r="426" spans="1:29" ht="15" customHeight="1" x14ac:dyDescent="0.25">
      <c r="A426" s="7">
        <v>2903</v>
      </c>
      <c r="B426" s="2" t="s">
        <v>1674</v>
      </c>
      <c r="C426" s="7" t="s">
        <v>2773</v>
      </c>
      <c r="D426" s="7" t="s">
        <v>1675</v>
      </c>
      <c r="E426" s="7" t="s">
        <v>1024</v>
      </c>
      <c r="F426" s="7"/>
      <c r="G426" s="7"/>
      <c r="H426" s="7"/>
      <c r="I426" s="7"/>
      <c r="J426" s="7"/>
      <c r="K426" s="7"/>
      <c r="L426" s="7"/>
      <c r="M426" s="7" t="s">
        <v>3259</v>
      </c>
      <c r="N426" s="7" t="s">
        <v>1613</v>
      </c>
      <c r="O426" s="7" t="s">
        <v>89</v>
      </c>
      <c r="P426" s="7">
        <v>3223497028</v>
      </c>
      <c r="Q426" s="7"/>
      <c r="R426" s="7"/>
      <c r="S426" s="7"/>
      <c r="T426" s="7"/>
      <c r="U426" s="7"/>
      <c r="V426" s="7" t="s">
        <v>1676</v>
      </c>
      <c r="W426" s="7"/>
      <c r="X426" s="7"/>
      <c r="Y426" s="7"/>
      <c r="Z426" s="7"/>
      <c r="AA426" s="7"/>
      <c r="AB426" s="7"/>
      <c r="AC426" s="7"/>
    </row>
    <row r="427" spans="1:29" ht="15" customHeight="1" x14ac:dyDescent="0.25">
      <c r="A427" s="7">
        <v>1947</v>
      </c>
      <c r="B427" s="2" t="s">
        <v>1677</v>
      </c>
      <c r="C427" s="7" t="s">
        <v>2499</v>
      </c>
      <c r="D427" s="7" t="s">
        <v>1678</v>
      </c>
      <c r="E427" s="7" t="s">
        <v>1024</v>
      </c>
      <c r="F427" s="7"/>
      <c r="G427" s="7"/>
      <c r="H427" s="7"/>
      <c r="I427" s="7"/>
      <c r="J427" s="7"/>
      <c r="K427" s="7"/>
      <c r="L427" s="7" t="s">
        <v>405</v>
      </c>
      <c r="M427" s="7" t="s">
        <v>3260</v>
      </c>
      <c r="N427" s="7" t="s">
        <v>359</v>
      </c>
      <c r="O427" s="7" t="s">
        <v>12</v>
      </c>
      <c r="P427" s="7">
        <v>3141203</v>
      </c>
      <c r="Q427" s="7">
        <v>3204490748</v>
      </c>
      <c r="R427" s="7"/>
      <c r="S427" s="7"/>
      <c r="T427" s="7"/>
      <c r="U427" s="7"/>
      <c r="V427" s="7" t="s">
        <v>1679</v>
      </c>
      <c r="W427" s="7"/>
      <c r="X427" s="7"/>
      <c r="Y427" s="7"/>
      <c r="Z427" s="7"/>
      <c r="AA427" s="7"/>
      <c r="AB427" s="7"/>
      <c r="AC427" s="7"/>
    </row>
    <row r="428" spans="1:29" ht="15" customHeight="1" x14ac:dyDescent="0.25">
      <c r="A428" s="7">
        <v>1540</v>
      </c>
      <c r="B428" s="2" t="s">
        <v>1680</v>
      </c>
      <c r="C428" s="7" t="s">
        <v>2539</v>
      </c>
      <c r="D428" s="7" t="s">
        <v>1657</v>
      </c>
      <c r="E428" s="7" t="s">
        <v>1024</v>
      </c>
      <c r="F428" s="7"/>
      <c r="G428" s="7"/>
      <c r="H428" s="7"/>
      <c r="I428" s="7"/>
      <c r="J428" s="7"/>
      <c r="K428" s="7"/>
      <c r="L428" s="7" t="s">
        <v>1681</v>
      </c>
      <c r="M428" s="7" t="s">
        <v>3261</v>
      </c>
      <c r="N428" s="7" t="s">
        <v>1023</v>
      </c>
      <c r="O428" s="7" t="s">
        <v>1024</v>
      </c>
      <c r="P428" s="7">
        <v>6674900</v>
      </c>
      <c r="Q428" s="7">
        <v>3158522070</v>
      </c>
      <c r="R428" s="7"/>
      <c r="S428" s="7"/>
      <c r="T428" s="7"/>
      <c r="U428" s="7"/>
      <c r="V428" s="7" t="s">
        <v>1682</v>
      </c>
      <c r="W428" s="7"/>
      <c r="X428" s="7"/>
      <c r="Y428" s="7"/>
      <c r="Z428" s="7"/>
      <c r="AA428" s="7"/>
      <c r="AB428" s="7"/>
      <c r="AC428" s="7"/>
    </row>
    <row r="429" spans="1:29" ht="15" customHeight="1" x14ac:dyDescent="0.25">
      <c r="A429" s="7">
        <v>2878</v>
      </c>
      <c r="B429" s="2" t="s">
        <v>1683</v>
      </c>
      <c r="C429" s="7" t="s">
        <v>2774</v>
      </c>
      <c r="D429" s="7" t="s">
        <v>1684</v>
      </c>
      <c r="E429" s="7" t="s">
        <v>1024</v>
      </c>
      <c r="F429" s="7"/>
      <c r="G429" s="7"/>
      <c r="H429" s="7"/>
      <c r="I429" s="7"/>
      <c r="J429" s="7"/>
      <c r="K429" s="7"/>
      <c r="L429" s="7"/>
      <c r="M429" s="7" t="s">
        <v>2989</v>
      </c>
      <c r="N429" s="7" t="s">
        <v>1023</v>
      </c>
      <c r="O429" s="7" t="s">
        <v>1024</v>
      </c>
      <c r="P429" s="7"/>
      <c r="Q429" s="7"/>
      <c r="R429" s="7"/>
      <c r="S429" s="7"/>
      <c r="T429" s="7"/>
      <c r="U429" s="7"/>
      <c r="V429" s="7" t="s">
        <v>1685</v>
      </c>
      <c r="W429" s="7"/>
      <c r="X429" s="7"/>
      <c r="Y429" s="7"/>
      <c r="Z429" s="7"/>
      <c r="AA429" s="7"/>
      <c r="AC429" s="7"/>
    </row>
    <row r="430" spans="1:29" ht="15" customHeight="1" x14ac:dyDescent="0.25">
      <c r="A430" s="7">
        <v>2520</v>
      </c>
      <c r="B430" s="2" t="s">
        <v>1688</v>
      </c>
      <c r="C430" s="7" t="s">
        <v>2775</v>
      </c>
      <c r="D430" s="7" t="s">
        <v>1023</v>
      </c>
      <c r="E430" s="7" t="s">
        <v>1024</v>
      </c>
      <c r="F430" s="7"/>
      <c r="G430" s="7"/>
      <c r="H430" s="7"/>
      <c r="I430" s="7"/>
      <c r="J430" s="7"/>
      <c r="K430" s="7"/>
      <c r="L430" s="7" t="s">
        <v>38</v>
      </c>
      <c r="M430" s="7" t="s">
        <v>2990</v>
      </c>
      <c r="N430" s="7" t="s">
        <v>1613</v>
      </c>
      <c r="O430" s="7" t="s">
        <v>89</v>
      </c>
      <c r="P430" s="7">
        <v>3112547579</v>
      </c>
      <c r="Q430" s="7">
        <v>3502616103</v>
      </c>
      <c r="R430" s="7"/>
      <c r="S430" s="7"/>
      <c r="T430" s="7"/>
      <c r="U430" s="7"/>
      <c r="V430" s="7" t="s">
        <v>1689</v>
      </c>
      <c r="W430" s="7"/>
      <c r="X430" s="7"/>
      <c r="Y430" s="7"/>
      <c r="Z430" s="7"/>
      <c r="AA430" s="7"/>
      <c r="AB430" s="7"/>
      <c r="AC430" s="7"/>
    </row>
    <row r="431" spans="1:29" ht="15" customHeight="1" x14ac:dyDescent="0.25">
      <c r="A431" s="7">
        <v>1551</v>
      </c>
      <c r="B431" s="2" t="s">
        <v>1690</v>
      </c>
      <c r="C431" s="7" t="s">
        <v>2540</v>
      </c>
      <c r="D431" s="7" t="s">
        <v>1691</v>
      </c>
      <c r="E431" s="7" t="s">
        <v>1024</v>
      </c>
      <c r="F431" s="7"/>
      <c r="G431" s="7"/>
      <c r="H431" s="7"/>
      <c r="I431" s="7"/>
      <c r="J431" s="7"/>
      <c r="K431" s="7"/>
      <c r="L431" s="7" t="s">
        <v>405</v>
      </c>
      <c r="M431" s="7" t="s">
        <v>3262</v>
      </c>
      <c r="N431" s="7" t="s">
        <v>1613</v>
      </c>
      <c r="O431" s="7" t="s">
        <v>89</v>
      </c>
      <c r="P431" s="7">
        <v>6358464</v>
      </c>
      <c r="Q431" s="7">
        <v>6358449</v>
      </c>
      <c r="R431" s="7">
        <v>6358486</v>
      </c>
      <c r="S431" s="7">
        <v>3112232649</v>
      </c>
      <c r="T431" s="7"/>
      <c r="U431" s="7"/>
      <c r="V431" s="7" t="s">
        <v>1692</v>
      </c>
      <c r="W431" s="7"/>
      <c r="X431" s="7"/>
      <c r="Y431" s="7"/>
      <c r="Z431" s="7"/>
      <c r="AA431" s="7"/>
      <c r="AB431" s="7"/>
      <c r="AC431" s="10" t="s">
        <v>1693</v>
      </c>
    </row>
    <row r="432" spans="1:29" ht="15" customHeight="1" x14ac:dyDescent="0.25">
      <c r="A432" s="7" t="s">
        <v>3145</v>
      </c>
      <c r="B432" s="2" t="s">
        <v>1694</v>
      </c>
      <c r="C432" s="7" t="s">
        <v>2541</v>
      </c>
      <c r="D432" s="7" t="s">
        <v>1662</v>
      </c>
      <c r="E432" s="7" t="s">
        <v>1024</v>
      </c>
      <c r="F432" s="7" t="s">
        <v>2894</v>
      </c>
      <c r="G432" s="7" t="s">
        <v>1023</v>
      </c>
      <c r="H432" s="7" t="s">
        <v>1024</v>
      </c>
      <c r="I432" s="7"/>
      <c r="J432" s="7"/>
      <c r="K432" s="7"/>
      <c r="L432" s="7"/>
      <c r="M432" s="7" t="s">
        <v>13</v>
      </c>
      <c r="N432" s="7"/>
      <c r="O432" s="7"/>
      <c r="P432" s="7">
        <v>3134407848</v>
      </c>
      <c r="Q432" s="7"/>
      <c r="R432" s="7"/>
      <c r="S432" s="7"/>
      <c r="T432" s="7"/>
      <c r="U432" s="7"/>
      <c r="V432" s="7" t="s">
        <v>1695</v>
      </c>
      <c r="W432" s="7"/>
      <c r="X432" s="7"/>
      <c r="Y432" s="7"/>
      <c r="Z432" s="7"/>
      <c r="AA432" s="7"/>
      <c r="AB432" s="7"/>
      <c r="AC432" s="7"/>
    </row>
    <row r="433" spans="1:29" ht="15" customHeight="1" x14ac:dyDescent="0.25">
      <c r="A433" s="7">
        <v>1310</v>
      </c>
      <c r="B433" s="2" t="s">
        <v>1696</v>
      </c>
      <c r="C433" s="7" t="s">
        <v>2542</v>
      </c>
      <c r="D433" s="7" t="s">
        <v>1657</v>
      </c>
      <c r="E433" s="7" t="s">
        <v>1024</v>
      </c>
      <c r="F433" s="7"/>
      <c r="G433" s="7"/>
      <c r="H433" s="7"/>
      <c r="I433" s="7"/>
      <c r="J433" s="7"/>
      <c r="K433" s="7"/>
      <c r="L433" s="7" t="s">
        <v>405</v>
      </c>
      <c r="M433" s="7" t="s">
        <v>3263</v>
      </c>
      <c r="N433" s="7" t="s">
        <v>1023</v>
      </c>
      <c r="O433" s="7" t="s">
        <v>1024</v>
      </c>
      <c r="P433" s="7">
        <v>6704341</v>
      </c>
      <c r="Q433" s="7">
        <v>3203435662</v>
      </c>
      <c r="R433" s="7"/>
      <c r="S433" s="7"/>
      <c r="T433" s="7"/>
      <c r="U433" s="7"/>
      <c r="V433" s="7" t="s">
        <v>1697</v>
      </c>
      <c r="W433" s="7"/>
      <c r="X433" s="7"/>
      <c r="Y433" s="7"/>
      <c r="Z433" s="7"/>
      <c r="AA433" s="7"/>
      <c r="AB433" s="7"/>
      <c r="AC433" s="7"/>
    </row>
    <row r="434" spans="1:29" ht="15" customHeight="1" x14ac:dyDescent="0.25">
      <c r="A434" s="7">
        <v>1704</v>
      </c>
      <c r="B434" s="2" t="s">
        <v>1698</v>
      </c>
      <c r="C434" s="7" t="s">
        <v>2543</v>
      </c>
      <c r="D434" s="7" t="s">
        <v>1023</v>
      </c>
      <c r="E434" s="7" t="s">
        <v>1024</v>
      </c>
      <c r="F434" s="7"/>
      <c r="G434" s="7"/>
      <c r="H434" s="7"/>
      <c r="I434" s="7"/>
      <c r="J434" s="7"/>
      <c r="K434" s="7"/>
      <c r="L434" s="7" t="s">
        <v>405</v>
      </c>
      <c r="M434" s="7" t="s">
        <v>3264</v>
      </c>
      <c r="N434" s="7" t="s">
        <v>1023</v>
      </c>
      <c r="O434" s="7" t="s">
        <v>1024</v>
      </c>
      <c r="P434" s="7">
        <v>6715277</v>
      </c>
      <c r="Q434" s="7">
        <v>6703747</v>
      </c>
      <c r="R434" s="7">
        <v>3104802381</v>
      </c>
      <c r="S434" s="7"/>
      <c r="T434" s="7"/>
      <c r="U434" s="7"/>
      <c r="V434" s="7" t="s">
        <v>1699</v>
      </c>
      <c r="W434" s="7"/>
      <c r="X434" s="7"/>
      <c r="Y434" s="7"/>
      <c r="Z434" s="7"/>
      <c r="AA434" s="7"/>
      <c r="AB434" s="7"/>
      <c r="AC434" s="7"/>
    </row>
    <row r="435" spans="1:29" ht="15" customHeight="1" x14ac:dyDescent="0.25">
      <c r="A435" s="7">
        <v>2918</v>
      </c>
      <c r="B435" s="2" t="s">
        <v>1700</v>
      </c>
      <c r="D435" s="7" t="s">
        <v>1701</v>
      </c>
      <c r="E435" s="7" t="s">
        <v>1024</v>
      </c>
      <c r="F435" s="7"/>
      <c r="G435" s="7"/>
      <c r="H435" s="7"/>
      <c r="I435" s="7"/>
      <c r="J435" s="7"/>
      <c r="K435" s="7"/>
      <c r="L435" s="7"/>
      <c r="M435" s="7" t="s">
        <v>2981</v>
      </c>
      <c r="N435" s="7" t="s">
        <v>1023</v>
      </c>
      <c r="O435" s="7" t="s">
        <v>1024</v>
      </c>
      <c r="P435" s="7"/>
      <c r="Q435" s="7"/>
      <c r="R435" s="7"/>
      <c r="S435" s="7"/>
      <c r="T435" s="7"/>
      <c r="U435" s="7"/>
      <c r="V435" s="7" t="s">
        <v>1702</v>
      </c>
      <c r="W435" s="7"/>
      <c r="X435" s="7"/>
      <c r="Y435" s="7"/>
      <c r="Z435" s="7"/>
      <c r="AA435" s="7"/>
      <c r="AB435" s="7"/>
      <c r="AC435" s="7"/>
    </row>
    <row r="436" spans="1:29" ht="15" customHeight="1" x14ac:dyDescent="0.25">
      <c r="A436" s="7">
        <v>2753</v>
      </c>
      <c r="B436" s="2" t="s">
        <v>1703</v>
      </c>
      <c r="C436" s="7" t="s">
        <v>2544</v>
      </c>
      <c r="D436" s="7" t="s">
        <v>1657</v>
      </c>
      <c r="E436" s="7" t="s">
        <v>1024</v>
      </c>
      <c r="F436" s="7"/>
      <c r="G436" s="7"/>
      <c r="H436" s="7"/>
      <c r="I436" s="7"/>
      <c r="J436" s="7"/>
      <c r="K436" s="7"/>
      <c r="L436" s="7" t="s">
        <v>38</v>
      </c>
      <c r="M436" s="7" t="s">
        <v>3418</v>
      </c>
      <c r="N436" s="7" t="s">
        <v>1023</v>
      </c>
      <c r="O436" s="7" t="s">
        <v>1024</v>
      </c>
      <c r="P436" s="7">
        <v>3103209227</v>
      </c>
      <c r="Q436" s="7"/>
      <c r="R436" s="7"/>
      <c r="S436" s="7"/>
      <c r="T436" s="7"/>
      <c r="U436" s="7"/>
      <c r="V436" s="7" t="s">
        <v>1704</v>
      </c>
      <c r="W436" s="7"/>
      <c r="X436" s="7"/>
      <c r="Y436" s="7"/>
      <c r="Z436" s="7"/>
      <c r="AA436" s="7"/>
      <c r="AB436" s="7"/>
      <c r="AC436" s="7"/>
    </row>
    <row r="437" spans="1:29" ht="15" customHeight="1" x14ac:dyDescent="0.25">
      <c r="A437" s="7">
        <v>2961</v>
      </c>
      <c r="B437" s="2" t="s">
        <v>1705</v>
      </c>
      <c r="C437" s="7" t="s">
        <v>2545</v>
      </c>
      <c r="D437" s="7" t="s">
        <v>1706</v>
      </c>
      <c r="E437" s="7" t="s">
        <v>1024</v>
      </c>
      <c r="F437" s="7"/>
      <c r="G437" s="7"/>
      <c r="H437" s="7"/>
      <c r="I437" s="7"/>
      <c r="J437" s="7"/>
      <c r="K437" s="7"/>
      <c r="L437" s="7"/>
      <c r="M437" s="7" t="s">
        <v>13</v>
      </c>
      <c r="N437" s="7"/>
      <c r="O437" s="7"/>
      <c r="P437" s="7">
        <v>3176448200</v>
      </c>
      <c r="Q437" s="7"/>
      <c r="R437" s="7"/>
      <c r="S437" s="7"/>
      <c r="T437" s="7"/>
      <c r="U437" s="7"/>
      <c r="V437" s="7" t="s">
        <v>1707</v>
      </c>
      <c r="W437" s="7"/>
      <c r="X437" s="7"/>
      <c r="Y437" s="7"/>
      <c r="Z437" s="7"/>
      <c r="AA437" s="7"/>
      <c r="AB437" s="7"/>
      <c r="AC437" s="7"/>
    </row>
    <row r="438" spans="1:29" ht="15" customHeight="1" x14ac:dyDescent="0.25">
      <c r="A438" s="7">
        <v>2394</v>
      </c>
      <c r="B438" s="2" t="s">
        <v>1708</v>
      </c>
      <c r="C438" s="7" t="s">
        <v>2546</v>
      </c>
      <c r="D438" s="7" t="s">
        <v>1662</v>
      </c>
      <c r="E438" s="7" t="s">
        <v>1024</v>
      </c>
      <c r="F438" s="7"/>
      <c r="G438" s="7"/>
      <c r="H438" s="7"/>
      <c r="I438" s="7"/>
      <c r="J438" s="7"/>
      <c r="K438" s="7"/>
      <c r="L438" s="7" t="s">
        <v>45</v>
      </c>
      <c r="M438" s="7" t="s">
        <v>3419</v>
      </c>
      <c r="N438" s="7" t="s">
        <v>1023</v>
      </c>
      <c r="O438" s="7" t="s">
        <v>1024</v>
      </c>
      <c r="P438" s="7">
        <v>3164690155</v>
      </c>
      <c r="Q438" s="7"/>
      <c r="R438" s="7"/>
      <c r="S438" s="7"/>
      <c r="T438" s="7"/>
      <c r="U438" s="7"/>
      <c r="V438" s="7" t="s">
        <v>1709</v>
      </c>
      <c r="W438" s="7"/>
      <c r="X438" s="7"/>
      <c r="Y438" s="7"/>
      <c r="Z438" s="7"/>
      <c r="AA438" s="7"/>
      <c r="AB438" s="7"/>
      <c r="AC438" s="7"/>
    </row>
    <row r="439" spans="1:29" ht="15" customHeight="1" x14ac:dyDescent="0.25">
      <c r="A439" s="7">
        <v>1541</v>
      </c>
      <c r="B439" s="2" t="s">
        <v>1710</v>
      </c>
      <c r="C439" s="7" t="s">
        <v>2547</v>
      </c>
      <c r="D439" s="7" t="s">
        <v>1131</v>
      </c>
      <c r="E439" s="7" t="s">
        <v>1024</v>
      </c>
      <c r="F439" s="7"/>
      <c r="G439" s="7"/>
      <c r="H439" s="7"/>
      <c r="I439" s="7"/>
      <c r="J439" s="7"/>
      <c r="K439" s="7"/>
      <c r="L439" s="7" t="s">
        <v>405</v>
      </c>
      <c r="M439" s="7" t="s">
        <v>1713</v>
      </c>
      <c r="N439" s="7" t="s">
        <v>1613</v>
      </c>
      <c r="O439" s="7" t="s">
        <v>89</v>
      </c>
      <c r="P439" s="7">
        <v>2144026</v>
      </c>
      <c r="Q439" s="7">
        <v>3202751040</v>
      </c>
      <c r="R439" s="7"/>
      <c r="S439" s="7"/>
      <c r="T439" s="7"/>
      <c r="U439" s="7"/>
      <c r="V439" s="7" t="s">
        <v>1711</v>
      </c>
      <c r="W439" s="7"/>
      <c r="X439" s="7"/>
      <c r="Y439" s="7"/>
      <c r="Z439" s="7"/>
      <c r="AA439" s="7"/>
      <c r="AB439" s="7"/>
      <c r="AC439" s="7"/>
    </row>
    <row r="440" spans="1:29" ht="15" customHeight="1" x14ac:dyDescent="0.25">
      <c r="A440" s="7">
        <v>2363</v>
      </c>
      <c r="B440" s="2" t="s">
        <v>1712</v>
      </c>
      <c r="C440" s="7" t="s">
        <v>2548</v>
      </c>
      <c r="D440" s="7" t="s">
        <v>1662</v>
      </c>
      <c r="E440" s="7" t="s">
        <v>1024</v>
      </c>
      <c r="F440" s="7"/>
      <c r="G440" s="7"/>
      <c r="H440" s="7"/>
      <c r="I440" s="7"/>
      <c r="J440" s="7"/>
      <c r="K440" s="7"/>
      <c r="L440" s="7" t="s">
        <v>581</v>
      </c>
      <c r="M440" s="7" t="s">
        <v>3327</v>
      </c>
      <c r="N440" s="7" t="s">
        <v>1023</v>
      </c>
      <c r="O440" s="7" t="s">
        <v>1024</v>
      </c>
      <c r="P440" s="7">
        <v>6641316</v>
      </c>
      <c r="Q440" s="7">
        <v>3203819877</v>
      </c>
      <c r="R440" s="7"/>
      <c r="S440" s="7"/>
      <c r="T440" s="7"/>
      <c r="U440" s="7"/>
      <c r="V440" s="10" t="s">
        <v>1714</v>
      </c>
      <c r="W440" s="7"/>
      <c r="X440" s="7"/>
      <c r="Y440" s="7"/>
      <c r="Z440" s="7"/>
      <c r="AA440" s="7"/>
      <c r="AC440" s="7"/>
    </row>
    <row r="441" spans="1:29" ht="15" customHeight="1" x14ac:dyDescent="0.25">
      <c r="A441" s="7">
        <v>2879</v>
      </c>
      <c r="B441" s="2" t="s">
        <v>1715</v>
      </c>
      <c r="C441" s="7" t="s">
        <v>2549</v>
      </c>
      <c r="D441" s="7" t="s">
        <v>1023</v>
      </c>
      <c r="E441" s="7" t="s">
        <v>1024</v>
      </c>
      <c r="F441" s="7"/>
      <c r="G441" s="7"/>
      <c r="H441" s="7"/>
      <c r="I441" s="7"/>
      <c r="J441" s="7"/>
      <c r="K441" s="7"/>
      <c r="L441" s="7"/>
      <c r="M441" s="7" t="s">
        <v>3265</v>
      </c>
      <c r="N441" s="7" t="s">
        <v>1735</v>
      </c>
      <c r="O441" s="7" t="s">
        <v>767</v>
      </c>
      <c r="P441" s="7">
        <v>6023319984</v>
      </c>
      <c r="Q441" s="7">
        <v>3147922476</v>
      </c>
      <c r="R441" s="7"/>
      <c r="S441" s="7"/>
      <c r="T441" s="7"/>
      <c r="U441" s="7"/>
      <c r="V441" s="7" t="s">
        <v>1716</v>
      </c>
      <c r="W441" s="7"/>
      <c r="X441" s="7"/>
      <c r="Y441" s="7"/>
      <c r="Z441" s="7"/>
      <c r="AA441" s="7"/>
      <c r="AB441" s="7"/>
      <c r="AC441" s="7"/>
    </row>
    <row r="442" spans="1:29" ht="15" customHeight="1" x14ac:dyDescent="0.25">
      <c r="A442" s="7">
        <v>1547</v>
      </c>
      <c r="B442" s="2" t="s">
        <v>1717</v>
      </c>
      <c r="C442" s="7" t="s">
        <v>2550</v>
      </c>
      <c r="D442" s="7" t="s">
        <v>1131</v>
      </c>
      <c r="E442" s="7" t="s">
        <v>1024</v>
      </c>
      <c r="F442" s="7"/>
      <c r="G442" s="7"/>
      <c r="H442" s="7"/>
      <c r="I442" s="7"/>
      <c r="J442" s="7"/>
      <c r="K442" s="7"/>
      <c r="L442" s="7" t="s">
        <v>405</v>
      </c>
      <c r="M442" s="7" t="s">
        <v>3266</v>
      </c>
      <c r="N442" s="7" t="s">
        <v>1023</v>
      </c>
      <c r="O442" s="7" t="s">
        <v>1024</v>
      </c>
      <c r="P442" s="7">
        <v>6823097</v>
      </c>
      <c r="Q442" s="7">
        <v>3123500630</v>
      </c>
      <c r="R442" s="7"/>
      <c r="S442" s="7"/>
      <c r="T442" s="7"/>
      <c r="U442" s="7"/>
      <c r="V442" s="7" t="s">
        <v>1718</v>
      </c>
      <c r="W442" s="7"/>
      <c r="X442" s="7"/>
      <c r="Y442" s="7"/>
      <c r="Z442" s="7"/>
      <c r="AA442" s="7"/>
      <c r="AB442" s="7"/>
      <c r="AC442" s="7"/>
    </row>
    <row r="443" spans="1:29" ht="15" customHeight="1" x14ac:dyDescent="0.25">
      <c r="A443" s="7">
        <v>2904</v>
      </c>
      <c r="B443" s="2" t="s">
        <v>1719</v>
      </c>
      <c r="C443" s="7" t="s">
        <v>2776</v>
      </c>
      <c r="D443" s="7" t="s">
        <v>1720</v>
      </c>
      <c r="E443" s="7" t="s">
        <v>1024</v>
      </c>
      <c r="F443" s="7"/>
      <c r="G443" s="7"/>
      <c r="H443" s="7"/>
      <c r="I443" s="7"/>
      <c r="J443" s="7"/>
      <c r="K443" s="7"/>
      <c r="L443" s="7"/>
      <c r="M443" s="7" t="s">
        <v>2947</v>
      </c>
      <c r="N443" s="7" t="s">
        <v>1613</v>
      </c>
      <c r="O443" s="7" t="s">
        <v>89</v>
      </c>
      <c r="P443" s="7">
        <v>3148233250</v>
      </c>
      <c r="Q443" s="7"/>
      <c r="R443" s="7"/>
      <c r="S443" s="7"/>
      <c r="T443" s="7"/>
      <c r="U443" s="7"/>
      <c r="V443" s="7" t="s">
        <v>1721</v>
      </c>
      <c r="W443" s="7"/>
      <c r="X443" s="7"/>
      <c r="Y443" s="7"/>
      <c r="Z443" s="7"/>
      <c r="AA443" s="7"/>
      <c r="AB443" s="7"/>
      <c r="AC443" s="7"/>
    </row>
    <row r="444" spans="1:29" ht="15" customHeight="1" x14ac:dyDescent="0.25">
      <c r="A444" s="7">
        <v>2791</v>
      </c>
      <c r="B444" s="2" t="s">
        <v>1722</v>
      </c>
      <c r="C444" s="7" t="s">
        <v>2551</v>
      </c>
      <c r="D444" s="7" t="s">
        <v>1657</v>
      </c>
      <c r="E444" s="7" t="s">
        <v>1024</v>
      </c>
      <c r="F444" s="7"/>
      <c r="G444" s="7"/>
      <c r="H444" s="7"/>
      <c r="I444" s="7"/>
      <c r="J444" s="7"/>
      <c r="K444" s="7"/>
      <c r="L444" s="7" t="s">
        <v>1723</v>
      </c>
      <c r="M444" s="7" t="s">
        <v>3267</v>
      </c>
      <c r="N444" s="7"/>
      <c r="O444" s="7"/>
      <c r="P444" s="7">
        <v>3502154639</v>
      </c>
      <c r="Q444" s="7"/>
      <c r="R444" s="7"/>
      <c r="S444" s="7"/>
      <c r="T444" s="7"/>
      <c r="U444" s="7"/>
      <c r="V444" s="7" t="s">
        <v>1724</v>
      </c>
      <c r="W444" s="7"/>
      <c r="X444" s="7"/>
      <c r="Y444" s="7"/>
      <c r="Z444" s="7"/>
      <c r="AA444" s="7"/>
      <c r="AB444" s="7"/>
      <c r="AC444" s="7"/>
    </row>
    <row r="445" spans="1:29" ht="15" customHeight="1" x14ac:dyDescent="0.25">
      <c r="A445" s="7">
        <v>2574</v>
      </c>
      <c r="B445" s="2" t="s">
        <v>1725</v>
      </c>
      <c r="C445" s="7" t="s">
        <v>2777</v>
      </c>
      <c r="D445" s="7" t="s">
        <v>1023</v>
      </c>
      <c r="E445" s="7" t="s">
        <v>1024</v>
      </c>
      <c r="F445" s="7"/>
      <c r="G445" s="7"/>
      <c r="H445" s="7"/>
      <c r="I445" s="7"/>
      <c r="J445" s="7"/>
      <c r="K445" s="7"/>
      <c r="L445" s="7" t="s">
        <v>1726</v>
      </c>
      <c r="M445" s="7" t="s">
        <v>3268</v>
      </c>
      <c r="N445" s="7" t="s">
        <v>1613</v>
      </c>
      <c r="O445" s="7" t="s">
        <v>89</v>
      </c>
      <c r="P445" s="7">
        <v>3212060057</v>
      </c>
      <c r="Q445" s="7">
        <v>3203430639</v>
      </c>
      <c r="R445" s="7"/>
      <c r="S445" s="7"/>
      <c r="T445" s="7"/>
      <c r="U445" s="7"/>
      <c r="V445" s="7" t="s">
        <v>1727</v>
      </c>
      <c r="W445" s="7"/>
      <c r="X445" s="7"/>
      <c r="Y445" s="7"/>
      <c r="Z445" s="7"/>
      <c r="AA445" s="7"/>
      <c r="AB445" s="7"/>
      <c r="AC445" s="7"/>
    </row>
    <row r="446" spans="1:29" ht="15" customHeight="1" x14ac:dyDescent="0.25">
      <c r="A446" s="7">
        <v>2366</v>
      </c>
      <c r="B446" s="2" t="s">
        <v>1728</v>
      </c>
      <c r="C446" s="7" t="s">
        <v>2552</v>
      </c>
      <c r="D446" s="7" t="s">
        <v>1729</v>
      </c>
      <c r="E446" s="7" t="s">
        <v>1024</v>
      </c>
      <c r="L446" s="7" t="s">
        <v>2352</v>
      </c>
      <c r="M446" s="7" t="s">
        <v>2982</v>
      </c>
      <c r="N446" s="7" t="s">
        <v>1023</v>
      </c>
      <c r="O446" s="5" t="s">
        <v>1024</v>
      </c>
      <c r="P446" s="7">
        <v>3118119368</v>
      </c>
      <c r="Q446" s="7">
        <v>3102923314</v>
      </c>
      <c r="R446" s="7">
        <v>3118119368</v>
      </c>
      <c r="T446" s="7"/>
      <c r="U446" s="7"/>
      <c r="V446" s="7" t="s">
        <v>1730</v>
      </c>
      <c r="W446" s="7"/>
      <c r="X446" s="7"/>
      <c r="Y446" s="7"/>
      <c r="Z446" s="7"/>
      <c r="AA446" s="7"/>
      <c r="AB446" s="7"/>
      <c r="AC446" s="7"/>
    </row>
    <row r="447" spans="1:29" ht="15" customHeight="1" x14ac:dyDescent="0.25">
      <c r="A447" s="7">
        <v>2585</v>
      </c>
      <c r="B447" s="2" t="s">
        <v>1731</v>
      </c>
      <c r="C447" s="7" t="s">
        <v>2778</v>
      </c>
      <c r="D447" s="7" t="s">
        <v>1732</v>
      </c>
      <c r="E447" s="7" t="s">
        <v>1024</v>
      </c>
      <c r="F447" s="7"/>
      <c r="G447" s="7"/>
      <c r="H447" s="7"/>
      <c r="I447" s="7"/>
      <c r="J447" s="7"/>
      <c r="K447" s="7"/>
      <c r="L447" s="7" t="s">
        <v>1733</v>
      </c>
      <c r="M447" s="7" t="s">
        <v>3269</v>
      </c>
      <c r="N447" s="7" t="s">
        <v>1023</v>
      </c>
      <c r="O447" s="7" t="s">
        <v>1024</v>
      </c>
      <c r="P447" s="7">
        <v>3212268232</v>
      </c>
      <c r="Q447" s="7"/>
      <c r="R447" s="7"/>
      <c r="S447" s="7"/>
      <c r="T447" s="7"/>
      <c r="U447" s="7"/>
      <c r="V447" s="7" t="s">
        <v>1734</v>
      </c>
      <c r="W447" s="7"/>
      <c r="X447" s="7"/>
      <c r="Y447" s="7"/>
      <c r="Z447" s="7"/>
      <c r="AA447" s="7"/>
      <c r="AC447" s="7"/>
    </row>
    <row r="448" spans="1:29" ht="15" customHeight="1" x14ac:dyDescent="0.25">
      <c r="A448" s="7">
        <v>1586</v>
      </c>
      <c r="B448" s="2" t="s">
        <v>1736</v>
      </c>
      <c r="C448" s="7" t="s">
        <v>2553</v>
      </c>
      <c r="D448" s="7" t="s">
        <v>1648</v>
      </c>
      <c r="E448" s="7" t="s">
        <v>1024</v>
      </c>
      <c r="F448" s="7"/>
      <c r="G448" s="7"/>
      <c r="H448" s="7"/>
      <c r="I448" s="7"/>
      <c r="J448" s="7"/>
      <c r="K448" s="7"/>
      <c r="L448" s="7" t="s">
        <v>405</v>
      </c>
      <c r="M448" s="7" t="s">
        <v>3270</v>
      </c>
      <c r="N448" s="7" t="s">
        <v>906</v>
      </c>
      <c r="O448" s="7" t="s">
        <v>89</v>
      </c>
      <c r="P448" s="7">
        <v>2772339</v>
      </c>
      <c r="Q448" s="7">
        <v>3133788846</v>
      </c>
      <c r="R448" s="7"/>
      <c r="S448" s="7"/>
      <c r="T448" s="7"/>
      <c r="U448" s="7"/>
      <c r="V448" s="7" t="s">
        <v>1737</v>
      </c>
      <c r="W448" s="7"/>
      <c r="X448" s="7"/>
      <c r="Y448" s="7"/>
      <c r="Z448" s="7"/>
      <c r="AA448" s="7"/>
      <c r="AB448" s="7"/>
      <c r="AC448" s="7"/>
    </row>
    <row r="449" spans="1:29" ht="15" customHeight="1" x14ac:dyDescent="0.25">
      <c r="A449" s="7">
        <v>1746</v>
      </c>
      <c r="B449" s="2" t="s">
        <v>1738</v>
      </c>
      <c r="C449" s="7" t="s">
        <v>2554</v>
      </c>
      <c r="D449" s="7" t="s">
        <v>1131</v>
      </c>
      <c r="E449" s="7" t="s">
        <v>1024</v>
      </c>
      <c r="F449" s="7"/>
      <c r="G449" s="7"/>
      <c r="H449" s="7"/>
      <c r="I449" s="7"/>
      <c r="J449" s="7"/>
      <c r="K449" s="7"/>
      <c r="L449" s="7" t="s">
        <v>405</v>
      </c>
      <c r="M449" s="7" t="s">
        <v>1750</v>
      </c>
      <c r="N449" s="7" t="s">
        <v>1590</v>
      </c>
      <c r="O449" s="7" t="s">
        <v>1024</v>
      </c>
      <c r="P449" s="7">
        <v>3102874626</v>
      </c>
      <c r="Q449" s="7"/>
      <c r="R449" s="7"/>
      <c r="S449" s="7"/>
      <c r="T449" s="7"/>
      <c r="U449" s="7"/>
      <c r="V449" s="7" t="s">
        <v>1739</v>
      </c>
      <c r="W449" s="7"/>
      <c r="X449" s="7"/>
      <c r="Y449" s="7"/>
      <c r="Z449" s="7"/>
      <c r="AA449" s="7"/>
      <c r="AB449" s="7"/>
      <c r="AC449" s="7"/>
    </row>
    <row r="450" spans="1:29" ht="15" customHeight="1" x14ac:dyDescent="0.25">
      <c r="A450" s="7">
        <v>1633</v>
      </c>
      <c r="B450" s="2" t="s">
        <v>1740</v>
      </c>
      <c r="C450" s="7" t="s">
        <v>2555</v>
      </c>
      <c r="D450" s="7" t="s">
        <v>1691</v>
      </c>
      <c r="E450" s="7" t="s">
        <v>1024</v>
      </c>
      <c r="F450" s="7"/>
      <c r="G450" s="7"/>
      <c r="H450" s="7"/>
      <c r="I450" s="7"/>
      <c r="J450" s="7"/>
      <c r="K450" s="7"/>
      <c r="L450" s="7" t="s">
        <v>405</v>
      </c>
      <c r="M450" s="7" t="s">
        <v>3271</v>
      </c>
      <c r="N450" s="7" t="s">
        <v>906</v>
      </c>
      <c r="O450" s="7" t="s">
        <v>89</v>
      </c>
      <c r="P450" s="7">
        <v>3416226</v>
      </c>
      <c r="Q450" s="7">
        <v>3415076</v>
      </c>
      <c r="R450" s="7">
        <v>2842633</v>
      </c>
      <c r="S450" s="7">
        <v>3104882424</v>
      </c>
      <c r="T450" s="7"/>
      <c r="U450" s="7"/>
      <c r="V450" s="7" t="s">
        <v>1741</v>
      </c>
      <c r="W450" s="7"/>
      <c r="X450" s="7"/>
      <c r="Y450" s="7"/>
      <c r="Z450" s="7"/>
      <c r="AA450" s="7"/>
      <c r="AB450" s="7"/>
      <c r="AC450" s="7"/>
    </row>
    <row r="451" spans="1:29" ht="15" customHeight="1" x14ac:dyDescent="0.25">
      <c r="A451" s="7">
        <v>1015</v>
      </c>
      <c r="B451" s="2" t="s">
        <v>1742</v>
      </c>
      <c r="C451" s="7" t="s">
        <v>2556</v>
      </c>
      <c r="D451" s="7" t="s">
        <v>1657</v>
      </c>
      <c r="E451" s="7" t="s">
        <v>1024</v>
      </c>
      <c r="F451" s="7"/>
      <c r="G451" s="7"/>
      <c r="H451" s="7"/>
      <c r="I451" s="7"/>
      <c r="J451" s="7"/>
      <c r="K451" s="7"/>
      <c r="L451" s="7" t="s">
        <v>1743</v>
      </c>
      <c r="M451" s="7" t="s">
        <v>1751</v>
      </c>
      <c r="N451" s="7" t="s">
        <v>906</v>
      </c>
      <c r="O451" s="7" t="s">
        <v>89</v>
      </c>
      <c r="P451" s="7">
        <v>5460800</v>
      </c>
      <c r="Q451" s="7">
        <v>3118538083</v>
      </c>
      <c r="R451" s="7"/>
      <c r="S451" s="7"/>
      <c r="T451" s="7"/>
      <c r="U451" s="7"/>
      <c r="V451" s="7" t="s">
        <v>1744</v>
      </c>
      <c r="W451" s="7"/>
      <c r="X451" s="7"/>
      <c r="Y451" s="7"/>
      <c r="Z451" s="7"/>
      <c r="AA451" s="7"/>
      <c r="AB451" s="7"/>
      <c r="AC451" s="7"/>
    </row>
    <row r="452" spans="1:29" ht="15" customHeight="1" x14ac:dyDescent="0.25">
      <c r="A452" s="7">
        <v>2587</v>
      </c>
      <c r="B452" s="2" t="s">
        <v>1745</v>
      </c>
      <c r="C452" s="7" t="s">
        <v>2779</v>
      </c>
      <c r="D452" s="7" t="s">
        <v>1732</v>
      </c>
      <c r="E452" s="7" t="s">
        <v>1024</v>
      </c>
      <c r="F452" s="7"/>
      <c r="G452" s="7"/>
      <c r="H452" s="7"/>
      <c r="I452" s="7"/>
      <c r="J452" s="7"/>
      <c r="K452" s="7"/>
      <c r="L452" s="7"/>
      <c r="M452" s="7" t="s">
        <v>3420</v>
      </c>
      <c r="N452" s="7" t="s">
        <v>1023</v>
      </c>
      <c r="O452" s="7" t="s">
        <v>1024</v>
      </c>
      <c r="P452" s="7">
        <v>6681010</v>
      </c>
      <c r="Q452" s="7">
        <v>3112193588</v>
      </c>
      <c r="R452" s="7"/>
      <c r="S452" s="7"/>
      <c r="T452" s="7"/>
      <c r="U452" s="7"/>
      <c r="V452" s="7" t="s">
        <v>1746</v>
      </c>
      <c r="W452" s="7"/>
      <c r="X452" s="7"/>
      <c r="Y452" s="7"/>
      <c r="Z452" s="7"/>
      <c r="AA452" s="7"/>
      <c r="AB452" s="7"/>
      <c r="AC452" s="7"/>
    </row>
    <row r="453" spans="1:29" ht="15" customHeight="1" x14ac:dyDescent="0.25">
      <c r="A453" s="7">
        <v>1257</v>
      </c>
      <c r="B453" s="2" t="s">
        <v>1747</v>
      </c>
      <c r="C453" s="7" t="s">
        <v>2557</v>
      </c>
      <c r="D453" s="7" t="s">
        <v>1590</v>
      </c>
      <c r="E453" s="7" t="s">
        <v>1024</v>
      </c>
      <c r="F453" s="7"/>
      <c r="G453" s="7"/>
      <c r="H453" s="7"/>
      <c r="I453" s="7"/>
      <c r="J453" s="7"/>
      <c r="K453" s="7"/>
      <c r="L453" s="7" t="s">
        <v>405</v>
      </c>
      <c r="M453" s="7" t="s">
        <v>2913</v>
      </c>
      <c r="N453" s="7" t="s">
        <v>906</v>
      </c>
      <c r="O453" s="7" t="s">
        <v>89</v>
      </c>
      <c r="P453" s="7" t="s">
        <v>1748</v>
      </c>
      <c r="Q453" s="7" t="s">
        <v>3547</v>
      </c>
      <c r="R453" s="7" t="s">
        <v>3553</v>
      </c>
      <c r="S453" s="7"/>
      <c r="T453" s="7"/>
      <c r="U453" s="7"/>
      <c r="V453" s="7" t="s">
        <v>1749</v>
      </c>
      <c r="W453" s="7"/>
      <c r="X453" s="7"/>
      <c r="Y453" s="7"/>
      <c r="Z453" s="7"/>
      <c r="AA453" s="7"/>
      <c r="AC453" s="7"/>
    </row>
    <row r="454" spans="1:29" ht="15" customHeight="1" x14ac:dyDescent="0.25">
      <c r="A454" s="5" t="s">
        <v>3127</v>
      </c>
      <c r="B454" s="2" t="s">
        <v>3129</v>
      </c>
      <c r="C454" s="5" t="s">
        <v>3130</v>
      </c>
      <c r="D454" s="5" t="s">
        <v>3131</v>
      </c>
      <c r="E454" s="5" t="s">
        <v>1024</v>
      </c>
      <c r="N454" s="5" t="s">
        <v>1023</v>
      </c>
      <c r="O454" s="5" t="s">
        <v>1024</v>
      </c>
      <c r="P454" s="5">
        <v>3226605956</v>
      </c>
      <c r="V454" s="9" t="s">
        <v>3132</v>
      </c>
      <c r="X454" s="5" t="s">
        <v>3133</v>
      </c>
    </row>
    <row r="455" spans="1:29" ht="15" customHeight="1" x14ac:dyDescent="0.25">
      <c r="A455" s="7">
        <v>2994</v>
      </c>
      <c r="B455" s="2" t="s">
        <v>1752</v>
      </c>
      <c r="C455" s="7" t="s">
        <v>2962</v>
      </c>
      <c r="D455" s="7" t="s">
        <v>1023</v>
      </c>
      <c r="E455" s="7" t="s">
        <v>1024</v>
      </c>
      <c r="F455" s="7"/>
      <c r="I455" s="7"/>
      <c r="J455" s="7"/>
      <c r="K455" s="7"/>
      <c r="L455" s="7"/>
      <c r="M455" s="7" t="s">
        <v>3421</v>
      </c>
      <c r="N455" s="7" t="s">
        <v>1023</v>
      </c>
      <c r="O455" s="7" t="s">
        <v>1024</v>
      </c>
      <c r="P455" s="7">
        <v>3173630358</v>
      </c>
      <c r="Q455" s="7"/>
      <c r="R455" s="7"/>
      <c r="S455" s="7"/>
      <c r="T455" s="7"/>
      <c r="U455" s="7"/>
      <c r="V455" s="7" t="s">
        <v>1753</v>
      </c>
      <c r="W455" s="7"/>
      <c r="X455" s="7"/>
      <c r="Y455" s="7"/>
      <c r="Z455" s="7"/>
      <c r="AA455" s="7"/>
      <c r="AB455" s="7"/>
      <c r="AC455" s="7"/>
    </row>
    <row r="456" spans="1:29" ht="15" customHeight="1" x14ac:dyDescent="0.25">
      <c r="A456" s="7">
        <v>2430</v>
      </c>
      <c r="B456" s="2" t="s">
        <v>1754</v>
      </c>
      <c r="C456" s="7" t="s">
        <v>2780</v>
      </c>
      <c r="D456" s="7" t="s">
        <v>1657</v>
      </c>
      <c r="E456" s="7" t="s">
        <v>1024</v>
      </c>
      <c r="F456" s="7"/>
      <c r="G456" s="7"/>
      <c r="H456" s="7"/>
      <c r="I456" s="7"/>
      <c r="J456" s="7"/>
      <c r="K456" s="7"/>
      <c r="L456" s="7" t="s">
        <v>38</v>
      </c>
      <c r="M456" s="7" t="s">
        <v>3422</v>
      </c>
      <c r="N456" s="7" t="s">
        <v>710</v>
      </c>
      <c r="O456" s="7" t="s">
        <v>368</v>
      </c>
      <c r="P456" s="7">
        <v>3126225557</v>
      </c>
      <c r="Q456" s="7"/>
      <c r="R456" s="7"/>
      <c r="S456" s="7"/>
      <c r="T456" s="7"/>
      <c r="U456" s="7"/>
      <c r="V456" s="7" t="s">
        <v>1755</v>
      </c>
      <c r="W456" s="7"/>
      <c r="X456" s="7"/>
      <c r="Y456" s="7"/>
      <c r="Z456" s="7"/>
      <c r="AA456" s="7"/>
      <c r="AB456" s="7"/>
      <c r="AC456" s="7"/>
    </row>
    <row r="457" spans="1:29" ht="15" customHeight="1" x14ac:dyDescent="0.25">
      <c r="A457" s="7" t="s">
        <v>1777</v>
      </c>
      <c r="B457" s="2" t="s">
        <v>1756</v>
      </c>
      <c r="C457" s="7" t="s">
        <v>2558</v>
      </c>
      <c r="D457" s="7" t="s">
        <v>1023</v>
      </c>
      <c r="E457" s="7" t="s">
        <v>1024</v>
      </c>
      <c r="F457" s="7"/>
      <c r="G457" s="7"/>
      <c r="H457" s="7"/>
      <c r="I457" s="7"/>
      <c r="J457" s="7"/>
      <c r="K457" s="7"/>
      <c r="L457" s="7" t="s">
        <v>405</v>
      </c>
      <c r="M457" s="7" t="s">
        <v>13</v>
      </c>
      <c r="N457" s="7"/>
      <c r="O457" s="7"/>
      <c r="P457" s="7">
        <v>3132089677</v>
      </c>
      <c r="Q457" s="7"/>
      <c r="R457" s="7"/>
      <c r="S457" s="7"/>
      <c r="T457" s="7"/>
      <c r="U457" s="7"/>
      <c r="V457" s="7" t="s">
        <v>1757</v>
      </c>
      <c r="W457" s="7"/>
      <c r="X457" s="7"/>
      <c r="Y457" s="7"/>
      <c r="Z457" s="7"/>
      <c r="AA457" s="7"/>
      <c r="AB457" s="7"/>
      <c r="AC457" s="7"/>
    </row>
    <row r="458" spans="1:29" ht="15" customHeight="1" x14ac:dyDescent="0.25">
      <c r="A458" s="7">
        <v>2787</v>
      </c>
      <c r="B458" s="2" t="s">
        <v>1758</v>
      </c>
      <c r="C458" s="7" t="s">
        <v>2559</v>
      </c>
      <c r="D458" s="7" t="s">
        <v>1675</v>
      </c>
      <c r="E458" s="7" t="s">
        <v>1024</v>
      </c>
      <c r="F458" s="7"/>
      <c r="H458" s="7"/>
      <c r="I458" s="7"/>
      <c r="J458" s="7"/>
      <c r="K458" s="7"/>
      <c r="L458" s="7" t="s">
        <v>38</v>
      </c>
      <c r="M458" s="7" t="s">
        <v>3272</v>
      </c>
      <c r="N458" s="7" t="s">
        <v>906</v>
      </c>
      <c r="O458" s="7" t="s">
        <v>89</v>
      </c>
      <c r="P458" s="7">
        <v>3164641767</v>
      </c>
      <c r="Q458" s="7"/>
      <c r="R458" s="7"/>
      <c r="S458" s="7"/>
      <c r="T458" s="7"/>
      <c r="U458" s="7"/>
      <c r="V458" s="7" t="s">
        <v>1759</v>
      </c>
      <c r="W458" s="7"/>
      <c r="X458" s="7"/>
      <c r="Y458" s="7"/>
      <c r="Z458" s="7"/>
      <c r="AA458" s="7"/>
      <c r="AB458" s="7"/>
      <c r="AC458" s="7"/>
    </row>
    <row r="459" spans="1:29" ht="15" customHeight="1" x14ac:dyDescent="0.25">
      <c r="A459" s="7">
        <v>2796</v>
      </c>
      <c r="B459" s="2" t="s">
        <v>1760</v>
      </c>
      <c r="C459" s="7" t="s">
        <v>2560</v>
      </c>
      <c r="D459" s="7" t="s">
        <v>1761</v>
      </c>
      <c r="E459" s="7" t="s">
        <v>1024</v>
      </c>
      <c r="F459" s="7"/>
      <c r="H459" s="7"/>
      <c r="I459" s="7"/>
      <c r="J459" s="7"/>
      <c r="K459" s="7"/>
      <c r="L459" s="7" t="s">
        <v>1762</v>
      </c>
      <c r="M459" s="7" t="s">
        <v>3423</v>
      </c>
      <c r="N459" s="7"/>
      <c r="O459" s="7"/>
      <c r="P459" s="7"/>
      <c r="Q459" s="7"/>
      <c r="R459" s="7"/>
      <c r="S459" s="7"/>
      <c r="T459" s="7"/>
      <c r="U459" s="7"/>
      <c r="V459" s="7" t="s">
        <v>1763</v>
      </c>
      <c r="W459" s="7"/>
      <c r="X459" s="7"/>
      <c r="Y459" s="7"/>
      <c r="Z459" s="7"/>
      <c r="AA459" s="7"/>
      <c r="AB459" s="7"/>
      <c r="AC459" s="7"/>
    </row>
    <row r="460" spans="1:29" ht="15" customHeight="1" x14ac:dyDescent="0.25">
      <c r="A460" s="7">
        <v>2381</v>
      </c>
      <c r="B460" s="2" t="s">
        <v>1764</v>
      </c>
      <c r="C460" s="7" t="s">
        <v>2853</v>
      </c>
      <c r="D460" s="7" t="s">
        <v>1765</v>
      </c>
      <c r="E460" s="7" t="s">
        <v>1024</v>
      </c>
      <c r="F460" s="7"/>
      <c r="G460" s="7"/>
      <c r="H460" s="7"/>
      <c r="I460" s="7"/>
      <c r="J460" s="7"/>
      <c r="K460" s="7"/>
      <c r="L460" s="7" t="s">
        <v>1766</v>
      </c>
      <c r="M460" s="7" t="s">
        <v>2983</v>
      </c>
      <c r="N460" s="7" t="s">
        <v>906</v>
      </c>
      <c r="O460" s="7" t="s">
        <v>89</v>
      </c>
      <c r="P460" s="7">
        <v>3102690892</v>
      </c>
      <c r="Q460" s="7">
        <v>3223552083</v>
      </c>
      <c r="R460" s="7"/>
      <c r="S460" s="7"/>
      <c r="T460" s="7"/>
      <c r="U460" s="7"/>
      <c r="V460" s="7" t="s">
        <v>1767</v>
      </c>
      <c r="W460" s="7"/>
      <c r="X460" s="7"/>
      <c r="Y460" s="7"/>
      <c r="Z460" s="7"/>
      <c r="AA460" s="7"/>
      <c r="AB460" s="7"/>
      <c r="AC460" s="7"/>
    </row>
    <row r="461" spans="1:29" ht="15" customHeight="1" x14ac:dyDescent="0.25">
      <c r="A461" s="7">
        <v>2732</v>
      </c>
      <c r="B461" s="2" t="s">
        <v>1768</v>
      </c>
      <c r="C461" s="7" t="s">
        <v>2781</v>
      </c>
      <c r="D461" s="7" t="s">
        <v>1769</v>
      </c>
      <c r="E461" s="7" t="s">
        <v>1024</v>
      </c>
      <c r="F461" s="7"/>
      <c r="I461" s="7"/>
      <c r="J461" s="7"/>
      <c r="K461" s="7"/>
      <c r="L461" s="7" t="s">
        <v>38</v>
      </c>
      <c r="M461" s="7" t="s">
        <v>3273</v>
      </c>
      <c r="N461" s="7" t="s">
        <v>1023</v>
      </c>
      <c r="O461" s="7" t="s">
        <v>1024</v>
      </c>
      <c r="P461" s="7">
        <v>3134301584</v>
      </c>
      <c r="Q461" s="7">
        <v>6652077</v>
      </c>
      <c r="R461" s="7"/>
      <c r="S461" s="7"/>
      <c r="T461" s="7"/>
      <c r="U461" s="7"/>
      <c r="V461" s="7" t="s">
        <v>1770</v>
      </c>
      <c r="W461" s="7"/>
      <c r="X461" s="7"/>
      <c r="Y461" s="7"/>
      <c r="Z461" s="7"/>
      <c r="AA461" s="7"/>
      <c r="AB461" s="7"/>
      <c r="AC461" s="7"/>
    </row>
    <row r="462" spans="1:29" ht="15" customHeight="1" x14ac:dyDescent="0.25">
      <c r="A462" s="5" t="s">
        <v>3134</v>
      </c>
      <c r="B462" s="2" t="s">
        <v>3135</v>
      </c>
      <c r="C462" s="5" t="s">
        <v>3136</v>
      </c>
      <c r="D462" s="5" t="s">
        <v>3137</v>
      </c>
      <c r="E462" s="5" t="s">
        <v>1024</v>
      </c>
      <c r="M462" s="5" t="s">
        <v>3485</v>
      </c>
      <c r="N462" s="5" t="s">
        <v>1023</v>
      </c>
      <c r="O462" s="5" t="s">
        <v>1024</v>
      </c>
      <c r="P462" s="5">
        <v>3214527510</v>
      </c>
      <c r="V462" s="9" t="s">
        <v>3138</v>
      </c>
    </row>
    <row r="463" spans="1:29" ht="15" customHeight="1" x14ac:dyDescent="0.25">
      <c r="A463" s="7">
        <v>1720</v>
      </c>
      <c r="B463" s="2" t="s">
        <v>1771</v>
      </c>
      <c r="C463" s="7" t="s">
        <v>2432</v>
      </c>
      <c r="D463" s="7" t="s">
        <v>1657</v>
      </c>
      <c r="E463" s="7" t="s">
        <v>1024</v>
      </c>
      <c r="F463" s="7"/>
      <c r="I463" s="7"/>
      <c r="J463" s="7"/>
      <c r="K463" s="7"/>
      <c r="L463" s="7" t="s">
        <v>405</v>
      </c>
      <c r="M463" s="7" t="s">
        <v>1778</v>
      </c>
      <c r="N463" s="7" t="s">
        <v>1023</v>
      </c>
      <c r="O463" s="7" t="s">
        <v>1024</v>
      </c>
      <c r="P463" s="7">
        <v>6684281</v>
      </c>
      <c r="Q463" s="7">
        <v>3152534892</v>
      </c>
      <c r="R463" s="7"/>
      <c r="S463" s="7"/>
      <c r="T463" s="7"/>
      <c r="U463" s="7"/>
      <c r="V463" s="7" t="s">
        <v>1772</v>
      </c>
      <c r="W463" s="7"/>
      <c r="X463" s="7"/>
      <c r="Y463" s="7"/>
      <c r="Z463" s="7"/>
      <c r="AA463" s="7"/>
      <c r="AB463" s="7"/>
      <c r="AC463" s="7"/>
    </row>
    <row r="464" spans="1:29" ht="15" customHeight="1" x14ac:dyDescent="0.25">
      <c r="A464" s="7">
        <v>2612</v>
      </c>
      <c r="B464" s="2" t="s">
        <v>1773</v>
      </c>
      <c r="C464" s="7" t="s">
        <v>2782</v>
      </c>
      <c r="D464" s="7" t="s">
        <v>1769</v>
      </c>
      <c r="E464" s="7" t="s">
        <v>1024</v>
      </c>
      <c r="F464" s="7"/>
      <c r="I464" s="7"/>
      <c r="J464" s="7"/>
      <c r="K464" s="7"/>
      <c r="L464" s="7" t="s">
        <v>38</v>
      </c>
      <c r="M464" s="7" t="s">
        <v>3424</v>
      </c>
      <c r="N464" s="7" t="s">
        <v>1023</v>
      </c>
      <c r="O464" s="7" t="s">
        <v>1024</v>
      </c>
      <c r="P464" s="7">
        <v>3138912585</v>
      </c>
      <c r="Q464" s="7"/>
      <c r="R464" s="7"/>
      <c r="S464" s="7"/>
      <c r="T464" s="7"/>
      <c r="U464" s="7"/>
      <c r="V464" s="7" t="s">
        <v>1774</v>
      </c>
      <c r="W464" s="7"/>
      <c r="X464" s="7"/>
      <c r="Y464" s="7"/>
      <c r="Z464" s="7"/>
      <c r="AA464" s="7"/>
      <c r="AB464" s="7"/>
      <c r="AC464" s="7"/>
    </row>
    <row r="465" spans="1:29" ht="15" customHeight="1" x14ac:dyDescent="0.25">
      <c r="A465" s="5">
        <v>2799</v>
      </c>
      <c r="B465" s="2" t="s">
        <v>1775</v>
      </c>
      <c r="C465" s="7" t="s">
        <v>2854</v>
      </c>
      <c r="D465" s="7" t="s">
        <v>1776</v>
      </c>
      <c r="E465" s="7" t="s">
        <v>1024</v>
      </c>
      <c r="F465" s="7"/>
      <c r="I465" s="7"/>
      <c r="J465" s="7"/>
      <c r="K465" s="7"/>
      <c r="L465" s="7" t="s">
        <v>38</v>
      </c>
      <c r="M465" s="7" t="s">
        <v>3274</v>
      </c>
      <c r="N465" s="7" t="s">
        <v>906</v>
      </c>
      <c r="O465" s="7" t="s">
        <v>89</v>
      </c>
      <c r="P465" s="7">
        <v>3017881038</v>
      </c>
      <c r="Q465" s="7">
        <v>3023897866</v>
      </c>
      <c r="R465" s="7"/>
      <c r="S465" s="7"/>
      <c r="T465" s="7"/>
      <c r="U465" s="7"/>
      <c r="V465" s="7" t="s">
        <v>1779</v>
      </c>
      <c r="W465" s="7"/>
      <c r="X465" s="7"/>
      <c r="Y465" s="7"/>
      <c r="Z465" s="7"/>
      <c r="AA465" s="7"/>
      <c r="AC465" s="7"/>
    </row>
    <row r="466" spans="1:29" ht="15" customHeight="1" x14ac:dyDescent="0.25">
      <c r="A466" s="7" t="s">
        <v>1785</v>
      </c>
      <c r="B466" s="2" t="s">
        <v>1780</v>
      </c>
      <c r="C466" s="7" t="s">
        <v>2783</v>
      </c>
      <c r="D466" s="7" t="s">
        <v>1781</v>
      </c>
      <c r="E466" s="7" t="s">
        <v>1024</v>
      </c>
      <c r="F466" s="7"/>
      <c r="G466" s="7"/>
      <c r="H466" s="7"/>
      <c r="I466" s="7"/>
      <c r="J466" s="7"/>
      <c r="K466" s="7"/>
      <c r="L466" s="7" t="s">
        <v>38</v>
      </c>
      <c r="M466" s="7" t="s">
        <v>3275</v>
      </c>
      <c r="N466" s="7" t="s">
        <v>906</v>
      </c>
      <c r="O466" s="7" t="s">
        <v>89</v>
      </c>
      <c r="P466" s="7">
        <v>6358808</v>
      </c>
      <c r="Q466" s="7">
        <v>13039562084</v>
      </c>
      <c r="R466" s="7"/>
      <c r="S466" s="7"/>
      <c r="T466" s="7"/>
      <c r="U466" s="7"/>
      <c r="V466" s="7" t="s">
        <v>1782</v>
      </c>
      <c r="W466" s="7"/>
      <c r="X466" s="7"/>
      <c r="Y466" s="7"/>
      <c r="Z466" s="7"/>
      <c r="AA466" s="7"/>
      <c r="AB466" s="7"/>
      <c r="AC466" s="7"/>
    </row>
    <row r="467" spans="1:29" ht="15" customHeight="1" x14ac:dyDescent="0.25">
      <c r="A467" s="7">
        <v>2889</v>
      </c>
      <c r="B467" s="2" t="s">
        <v>1783</v>
      </c>
      <c r="C467" s="7" t="s">
        <v>2561</v>
      </c>
      <c r="D467" s="7" t="s">
        <v>1662</v>
      </c>
      <c r="E467" s="7" t="s">
        <v>1024</v>
      </c>
      <c r="F467" s="7"/>
      <c r="G467" s="7"/>
      <c r="H467" s="7"/>
      <c r="I467" s="7"/>
      <c r="J467" s="7"/>
      <c r="K467" s="7"/>
      <c r="L467" s="7"/>
      <c r="M467" s="7" t="s">
        <v>3276</v>
      </c>
      <c r="N467" s="7" t="s">
        <v>906</v>
      </c>
      <c r="O467" s="7" t="s">
        <v>89</v>
      </c>
      <c r="P467" s="7">
        <v>3005268583</v>
      </c>
      <c r="Q467" s="7">
        <v>3164728</v>
      </c>
      <c r="R467" s="7"/>
      <c r="S467" s="7"/>
      <c r="T467" s="7"/>
      <c r="U467" s="7"/>
      <c r="V467" s="7" t="s">
        <v>1784</v>
      </c>
      <c r="W467" s="7"/>
      <c r="X467" s="7"/>
      <c r="Y467" s="7"/>
      <c r="Z467" s="7"/>
      <c r="AA467" s="7"/>
      <c r="AC467" s="7"/>
    </row>
    <row r="468" spans="1:29" ht="15" customHeight="1" x14ac:dyDescent="0.25">
      <c r="A468" s="7">
        <v>2997</v>
      </c>
      <c r="B468" s="2" t="s">
        <v>1786</v>
      </c>
      <c r="C468" s="7" t="s">
        <v>2784</v>
      </c>
      <c r="D468" s="7" t="s">
        <v>1651</v>
      </c>
      <c r="E468" s="7" t="s">
        <v>1024</v>
      </c>
      <c r="F468" s="7"/>
      <c r="G468" s="7"/>
      <c r="H468" s="7"/>
      <c r="I468" s="7"/>
      <c r="J468" s="7"/>
      <c r="K468" s="7"/>
      <c r="L468" s="7"/>
      <c r="M468" s="7" t="s">
        <v>2948</v>
      </c>
      <c r="N468" s="7" t="s">
        <v>1023</v>
      </c>
      <c r="O468" s="7" t="s">
        <v>1024</v>
      </c>
      <c r="P468" s="7">
        <v>3124488214</v>
      </c>
      <c r="Q468" s="7"/>
      <c r="R468" s="7"/>
      <c r="S468" s="7"/>
      <c r="T468" s="7"/>
      <c r="U468" s="7"/>
      <c r="V468" s="7" t="s">
        <v>1787</v>
      </c>
      <c r="W468" s="7"/>
      <c r="X468" s="7"/>
      <c r="Y468" s="7"/>
      <c r="Z468" s="7"/>
      <c r="AA468" s="7"/>
      <c r="AB468" s="7"/>
      <c r="AC468" s="7"/>
    </row>
    <row r="469" spans="1:29" ht="15" customHeight="1" x14ac:dyDescent="0.25">
      <c r="A469" s="7">
        <v>1693</v>
      </c>
      <c r="B469" s="2" t="s">
        <v>1788</v>
      </c>
      <c r="C469" s="7" t="s">
        <v>2785</v>
      </c>
      <c r="D469" s="7" t="s">
        <v>1023</v>
      </c>
      <c r="E469" s="7" t="s">
        <v>1024</v>
      </c>
      <c r="G469" s="7"/>
      <c r="H469" s="7"/>
      <c r="I469" s="7"/>
      <c r="J469" s="7"/>
      <c r="K469" s="7"/>
      <c r="L469" s="7" t="s">
        <v>405</v>
      </c>
      <c r="M469" s="7" t="s">
        <v>13</v>
      </c>
      <c r="N469" s="7"/>
      <c r="O469" s="7"/>
      <c r="P469" s="7">
        <v>3204903216</v>
      </c>
      <c r="Q469" s="7"/>
      <c r="R469" s="7"/>
      <c r="S469" s="7"/>
      <c r="T469" s="7"/>
      <c r="U469" s="7"/>
      <c r="V469" s="9" t="s">
        <v>3557</v>
      </c>
      <c r="W469" s="9" t="s">
        <v>3558</v>
      </c>
      <c r="X469" s="7"/>
      <c r="Y469" s="7"/>
      <c r="Z469" s="7"/>
      <c r="AA469" s="7"/>
      <c r="AB469" s="7"/>
      <c r="AC469" s="7"/>
    </row>
    <row r="470" spans="1:29" ht="15" customHeight="1" x14ac:dyDescent="0.25">
      <c r="A470" s="7">
        <v>1812</v>
      </c>
      <c r="B470" s="2" t="s">
        <v>1789</v>
      </c>
      <c r="C470" s="7"/>
      <c r="D470" s="7"/>
      <c r="E470" s="7" t="s">
        <v>1024</v>
      </c>
      <c r="F470" s="7"/>
      <c r="G470" s="7"/>
      <c r="H470" s="7"/>
      <c r="I470" s="7"/>
      <c r="J470" s="7"/>
      <c r="K470" s="7"/>
      <c r="L470" s="7" t="s">
        <v>38</v>
      </c>
      <c r="M470" s="7" t="s">
        <v>3277</v>
      </c>
      <c r="N470" s="7" t="s">
        <v>1023</v>
      </c>
      <c r="O470" s="7" t="s">
        <v>1024</v>
      </c>
      <c r="P470" s="7">
        <v>6610387</v>
      </c>
      <c r="Q470" s="7">
        <v>3153557849</v>
      </c>
      <c r="R470" s="7"/>
      <c r="S470" s="7"/>
      <c r="T470" s="7"/>
      <c r="U470" s="7"/>
      <c r="V470" s="7" t="s">
        <v>1790</v>
      </c>
      <c r="W470" s="7"/>
      <c r="X470" s="7"/>
      <c r="Y470" s="7"/>
      <c r="Z470" s="7"/>
      <c r="AA470" s="7"/>
      <c r="AB470" s="7"/>
      <c r="AC470" s="7"/>
    </row>
    <row r="471" spans="1:29" ht="15" customHeight="1" x14ac:dyDescent="0.25">
      <c r="A471" s="7">
        <v>2368</v>
      </c>
      <c r="B471" s="2" t="s">
        <v>1791</v>
      </c>
      <c r="C471" s="7" t="s">
        <v>2562</v>
      </c>
      <c r="D471" s="7" t="s">
        <v>1792</v>
      </c>
      <c r="E471" s="7" t="s">
        <v>1024</v>
      </c>
      <c r="F471" s="7"/>
      <c r="G471" s="7"/>
      <c r="H471" s="7"/>
      <c r="I471" s="7"/>
      <c r="J471" s="7"/>
      <c r="K471" s="7"/>
      <c r="L471" s="7" t="s">
        <v>2353</v>
      </c>
      <c r="M471" s="7" t="s">
        <v>3328</v>
      </c>
      <c r="N471" s="7" t="s">
        <v>1613</v>
      </c>
      <c r="O471" s="5" t="s">
        <v>89</v>
      </c>
      <c r="P471" s="7">
        <v>3138857620</v>
      </c>
      <c r="Q471" s="7">
        <v>2316263</v>
      </c>
      <c r="R471" s="7"/>
      <c r="S471" s="7"/>
      <c r="T471" s="7"/>
      <c r="V471" s="7" t="s">
        <v>1793</v>
      </c>
      <c r="W471" s="7"/>
      <c r="X471" s="7"/>
      <c r="Y471" s="7"/>
      <c r="Z471" s="7"/>
      <c r="AA471" s="7"/>
      <c r="AB471" s="7"/>
    </row>
    <row r="472" spans="1:29" ht="15" customHeight="1" x14ac:dyDescent="0.25">
      <c r="A472" s="7">
        <v>1637</v>
      </c>
      <c r="B472" s="2" t="s">
        <v>1794</v>
      </c>
      <c r="C472" s="7" t="s">
        <v>2563</v>
      </c>
      <c r="D472" s="7" t="s">
        <v>1662</v>
      </c>
      <c r="E472" s="7" t="s">
        <v>1024</v>
      </c>
      <c r="F472" s="7"/>
      <c r="G472" s="7"/>
      <c r="H472" s="7"/>
      <c r="I472" s="7"/>
      <c r="J472" s="7"/>
      <c r="K472" s="7"/>
      <c r="L472" s="7" t="s">
        <v>38</v>
      </c>
      <c r="M472" s="7" t="s">
        <v>1809</v>
      </c>
      <c r="N472" s="7" t="s">
        <v>1023</v>
      </c>
      <c r="O472" s="7" t="s">
        <v>1024</v>
      </c>
      <c r="P472" s="7">
        <v>6828064</v>
      </c>
      <c r="Q472" s="7">
        <v>3202359855</v>
      </c>
      <c r="R472" s="7"/>
      <c r="S472" s="7"/>
      <c r="T472" s="7"/>
      <c r="U472" s="7"/>
      <c r="V472" s="7" t="s">
        <v>1795</v>
      </c>
      <c r="W472" s="7"/>
      <c r="X472" s="7"/>
      <c r="Y472" s="7"/>
      <c r="Z472" s="7"/>
      <c r="AA472" s="7"/>
      <c r="AB472" s="7"/>
      <c r="AC472" s="7"/>
    </row>
    <row r="473" spans="1:29" ht="15" customHeight="1" x14ac:dyDescent="0.25">
      <c r="A473" s="7">
        <v>2721</v>
      </c>
      <c r="B473" s="2" t="s">
        <v>1796</v>
      </c>
      <c r="C473" s="7" t="s">
        <v>2843</v>
      </c>
      <c r="D473" s="7" t="s">
        <v>1023</v>
      </c>
      <c r="E473" s="7" t="s">
        <v>1024</v>
      </c>
      <c r="H473" s="7"/>
      <c r="I473" s="7"/>
      <c r="J473" s="7"/>
      <c r="K473" s="7"/>
      <c r="L473" s="7"/>
      <c r="M473" s="7" t="s">
        <v>3278</v>
      </c>
      <c r="N473" s="7" t="s">
        <v>1613</v>
      </c>
      <c r="O473" s="5" t="s">
        <v>89</v>
      </c>
      <c r="P473" s="7">
        <v>3153351928</v>
      </c>
      <c r="Q473" s="7"/>
      <c r="R473" s="7"/>
      <c r="S473" s="7"/>
      <c r="T473" s="7"/>
      <c r="U473" s="7"/>
      <c r="V473" s="7" t="s">
        <v>1797</v>
      </c>
      <c r="W473" s="7"/>
      <c r="X473" s="7"/>
      <c r="Y473" s="7"/>
      <c r="Z473" s="7"/>
      <c r="AA473" s="7"/>
      <c r="AB473" s="7"/>
      <c r="AC473" s="7"/>
    </row>
    <row r="474" spans="1:29" ht="15" customHeight="1" x14ac:dyDescent="0.25">
      <c r="A474" s="7">
        <v>2627</v>
      </c>
      <c r="B474" s="2" t="s">
        <v>1798</v>
      </c>
      <c r="C474" s="7" t="s">
        <v>2844</v>
      </c>
      <c r="D474" s="7" t="s">
        <v>1131</v>
      </c>
      <c r="E474" s="7" t="s">
        <v>1024</v>
      </c>
      <c r="F474" s="7"/>
      <c r="H474" s="7"/>
      <c r="I474" s="7"/>
      <c r="J474" s="7"/>
      <c r="K474" s="7"/>
      <c r="L474" s="7" t="s">
        <v>405</v>
      </c>
      <c r="M474" s="7" t="s">
        <v>3425</v>
      </c>
      <c r="N474" s="7" t="s">
        <v>1613</v>
      </c>
      <c r="O474" s="5" t="s">
        <v>89</v>
      </c>
      <c r="P474" s="7">
        <v>6295166</v>
      </c>
      <c r="Q474" s="7">
        <v>3118443564</v>
      </c>
      <c r="R474" s="7"/>
      <c r="S474" s="7"/>
      <c r="T474" s="7"/>
      <c r="U474" s="7"/>
      <c r="V474" s="7" t="s">
        <v>1799</v>
      </c>
      <c r="W474" s="7"/>
      <c r="X474" s="7"/>
      <c r="Y474" s="7"/>
      <c r="Z474" s="7"/>
      <c r="AA474" s="7"/>
      <c r="AB474" s="7"/>
      <c r="AC474" s="7"/>
    </row>
    <row r="475" spans="1:29" ht="15" customHeight="1" x14ac:dyDescent="0.25">
      <c r="A475" s="7">
        <v>2892</v>
      </c>
      <c r="B475" s="2" t="s">
        <v>1800</v>
      </c>
      <c r="C475" s="7" t="s">
        <v>2564</v>
      </c>
      <c r="D475" s="7" t="s">
        <v>1684</v>
      </c>
      <c r="E475" s="7" t="s">
        <v>1024</v>
      </c>
      <c r="H475" s="7"/>
      <c r="I475" s="7"/>
      <c r="J475" s="7"/>
      <c r="K475" s="7"/>
      <c r="L475" s="7"/>
      <c r="M475" s="7" t="s">
        <v>3426</v>
      </c>
      <c r="N475" s="7" t="s">
        <v>1023</v>
      </c>
      <c r="O475" s="7" t="s">
        <v>1024</v>
      </c>
      <c r="P475" s="7">
        <v>312781279</v>
      </c>
      <c r="Q475" s="7">
        <v>3112781279</v>
      </c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</row>
    <row r="476" spans="1:29" ht="15" customHeight="1" x14ac:dyDescent="0.25">
      <c r="A476" s="7">
        <v>1677</v>
      </c>
      <c r="B476" s="2" t="s">
        <v>1801</v>
      </c>
      <c r="C476" s="7" t="s">
        <v>2565</v>
      </c>
      <c r="D476" s="7" t="s">
        <v>1810</v>
      </c>
      <c r="E476" s="7" t="s">
        <v>1024</v>
      </c>
      <c r="F476" s="7" t="s">
        <v>2566</v>
      </c>
      <c r="G476" s="7" t="s">
        <v>1657</v>
      </c>
      <c r="H476" s="7" t="s">
        <v>1024</v>
      </c>
      <c r="I476" s="7" t="s">
        <v>2567</v>
      </c>
      <c r="J476" s="5" t="s">
        <v>765</v>
      </c>
      <c r="K476" s="5" t="s">
        <v>368</v>
      </c>
      <c r="L476" s="5" t="s">
        <v>38</v>
      </c>
      <c r="M476" s="5" t="s">
        <v>2968</v>
      </c>
      <c r="N476" s="7" t="s">
        <v>1613</v>
      </c>
      <c r="O476" s="5" t="s">
        <v>89</v>
      </c>
      <c r="P476" s="7">
        <v>6201252</v>
      </c>
      <c r="Q476" s="7">
        <v>2141732</v>
      </c>
      <c r="R476" s="7">
        <v>3125236898</v>
      </c>
      <c r="V476" s="7" t="s">
        <v>1802</v>
      </c>
      <c r="W476" s="7" t="s">
        <v>1803</v>
      </c>
      <c r="X476" s="7"/>
      <c r="Y476" s="7"/>
      <c r="Z476" s="7"/>
      <c r="AA476" s="7"/>
      <c r="AB476" s="7"/>
      <c r="AC476" s="10" t="s">
        <v>1804</v>
      </c>
    </row>
    <row r="477" spans="1:29" ht="15" customHeight="1" x14ac:dyDescent="0.25">
      <c r="A477" s="7">
        <v>1992</v>
      </c>
      <c r="B477" s="2" t="s">
        <v>1805</v>
      </c>
      <c r="C477" s="7" t="s">
        <v>2568</v>
      </c>
      <c r="D477" s="7" t="s">
        <v>1657</v>
      </c>
      <c r="E477" s="7" t="s">
        <v>1024</v>
      </c>
      <c r="H477" s="7"/>
      <c r="I477" s="7"/>
      <c r="J477" s="7"/>
      <c r="K477" s="7"/>
      <c r="L477" s="7" t="s">
        <v>1806</v>
      </c>
      <c r="M477" s="7" t="s">
        <v>3279</v>
      </c>
      <c r="N477" s="7" t="s">
        <v>1613</v>
      </c>
      <c r="O477" s="5" t="s">
        <v>89</v>
      </c>
      <c r="P477" s="7">
        <v>4653343</v>
      </c>
      <c r="Q477" s="7">
        <v>3208005585</v>
      </c>
      <c r="R477" s="7"/>
      <c r="S477" s="7"/>
      <c r="T477" s="7"/>
      <c r="U477" s="7"/>
      <c r="V477" s="7" t="s">
        <v>1807</v>
      </c>
      <c r="X477" s="7"/>
      <c r="Y477" s="7"/>
      <c r="Z477" s="7"/>
      <c r="AA477" s="7"/>
      <c r="AB477" s="7"/>
      <c r="AC477" s="7"/>
    </row>
    <row r="478" spans="1:29" ht="15" customHeight="1" x14ac:dyDescent="0.25">
      <c r="A478" s="5">
        <v>2706</v>
      </c>
      <c r="B478" s="2" t="s">
        <v>1808</v>
      </c>
      <c r="C478" s="7" t="s">
        <v>2786</v>
      </c>
      <c r="D478" s="7" t="s">
        <v>1590</v>
      </c>
      <c r="E478" s="7" t="s">
        <v>1024</v>
      </c>
      <c r="G478" s="7"/>
      <c r="H478" s="7"/>
      <c r="I478" s="7"/>
      <c r="J478" s="7"/>
      <c r="K478" s="7"/>
      <c r="L478" s="7"/>
      <c r="M478" s="7" t="s">
        <v>2958</v>
      </c>
      <c r="N478" s="7" t="s">
        <v>1613</v>
      </c>
      <c r="O478" s="5" t="s">
        <v>89</v>
      </c>
      <c r="P478" s="7">
        <v>3212025246</v>
      </c>
      <c r="Q478" s="7">
        <v>9260542</v>
      </c>
      <c r="R478" s="7"/>
      <c r="S478" s="7"/>
      <c r="T478" s="7"/>
      <c r="U478" s="7"/>
      <c r="V478" s="10" t="s">
        <v>1811</v>
      </c>
      <c r="W478" s="7"/>
      <c r="X478" s="7"/>
      <c r="Y478" s="7"/>
      <c r="Z478" s="7"/>
      <c r="AA478" s="7"/>
      <c r="AC478" s="7"/>
    </row>
    <row r="479" spans="1:29" ht="15" customHeight="1" x14ac:dyDescent="0.25">
      <c r="A479" s="5">
        <v>2917</v>
      </c>
      <c r="B479" s="2" t="s">
        <v>1812</v>
      </c>
      <c r="C479" s="5" t="s">
        <v>2787</v>
      </c>
      <c r="D479" s="5" t="s">
        <v>926</v>
      </c>
      <c r="E479" s="5" t="s">
        <v>1024</v>
      </c>
      <c r="M479" s="5" t="s">
        <v>13</v>
      </c>
      <c r="P479" s="5">
        <v>3229755128</v>
      </c>
    </row>
    <row r="480" spans="1:29" ht="15" customHeight="1" x14ac:dyDescent="0.25">
      <c r="A480" s="5">
        <v>2798</v>
      </c>
      <c r="B480" s="2" t="s">
        <v>1813</v>
      </c>
      <c r="C480" s="5" t="s">
        <v>2788</v>
      </c>
      <c r="D480" s="5" t="s">
        <v>1131</v>
      </c>
      <c r="E480" s="5" t="s">
        <v>1024</v>
      </c>
      <c r="L480" s="5" t="s">
        <v>38</v>
      </c>
      <c r="M480" s="5" t="s">
        <v>3427</v>
      </c>
      <c r="N480" s="7" t="s">
        <v>1613</v>
      </c>
      <c r="O480" s="5" t="s">
        <v>89</v>
      </c>
      <c r="P480" s="5">
        <v>3176444046</v>
      </c>
      <c r="Q480" s="5">
        <v>3102132189</v>
      </c>
      <c r="V480" s="5" t="s">
        <v>1814</v>
      </c>
    </row>
    <row r="481" spans="1:29" ht="15" customHeight="1" x14ac:dyDescent="0.25">
      <c r="A481" s="5">
        <v>2667</v>
      </c>
      <c r="B481" s="2" t="s">
        <v>1815</v>
      </c>
      <c r="C481" s="5" t="s">
        <v>2789</v>
      </c>
      <c r="D481" s="5" t="s">
        <v>1023</v>
      </c>
      <c r="E481" s="5" t="s">
        <v>1024</v>
      </c>
      <c r="L481" s="5" t="s">
        <v>38</v>
      </c>
      <c r="M481" s="5" t="s">
        <v>3428</v>
      </c>
      <c r="N481" s="5" t="s">
        <v>766</v>
      </c>
      <c r="O481" s="5" t="s">
        <v>767</v>
      </c>
      <c r="P481" s="5">
        <v>3218953032</v>
      </c>
      <c r="V481" s="5" t="s">
        <v>1816</v>
      </c>
    </row>
    <row r="482" spans="1:29" ht="15" customHeight="1" x14ac:dyDescent="0.25">
      <c r="A482" s="5">
        <v>1326</v>
      </c>
      <c r="B482" s="2" t="s">
        <v>1817</v>
      </c>
      <c r="C482" s="5" t="s">
        <v>2569</v>
      </c>
      <c r="D482" s="5" t="s">
        <v>1131</v>
      </c>
      <c r="E482" s="5" t="s">
        <v>1024</v>
      </c>
      <c r="L482" s="5" t="s">
        <v>405</v>
      </c>
      <c r="M482" s="5" t="s">
        <v>2972</v>
      </c>
      <c r="N482" s="7" t="s">
        <v>1613</v>
      </c>
      <c r="O482" s="5" t="s">
        <v>89</v>
      </c>
      <c r="P482" s="5">
        <v>3150146</v>
      </c>
      <c r="Q482" s="5">
        <v>6222794</v>
      </c>
      <c r="V482" s="5" t="s">
        <v>1818</v>
      </c>
    </row>
    <row r="483" spans="1:29" ht="15" customHeight="1" x14ac:dyDescent="0.25">
      <c r="A483" s="5">
        <v>1814</v>
      </c>
      <c r="B483" s="2" t="s">
        <v>1819</v>
      </c>
      <c r="C483" s="5" t="s">
        <v>2570</v>
      </c>
      <c r="D483" s="5" t="s">
        <v>1820</v>
      </c>
      <c r="E483" s="5" t="s">
        <v>1024</v>
      </c>
      <c r="L483" s="5" t="s">
        <v>405</v>
      </c>
      <c r="M483" s="5" t="s">
        <v>3280</v>
      </c>
      <c r="N483" s="5" t="s">
        <v>1023</v>
      </c>
      <c r="O483" s="5" t="s">
        <v>1024</v>
      </c>
      <c r="P483" s="5">
        <v>6727720</v>
      </c>
      <c r="Q483" s="5">
        <v>3142194502</v>
      </c>
      <c r="V483" s="5" t="s">
        <v>1821</v>
      </c>
    </row>
    <row r="484" spans="1:29" ht="15" customHeight="1" x14ac:dyDescent="0.25">
      <c r="A484" s="5">
        <v>1826</v>
      </c>
      <c r="B484" s="2" t="s">
        <v>1822</v>
      </c>
      <c r="C484" s="5" t="s">
        <v>2571</v>
      </c>
      <c r="D484" s="5" t="s">
        <v>1820</v>
      </c>
      <c r="E484" s="5" t="s">
        <v>1024</v>
      </c>
      <c r="L484" s="5" t="s">
        <v>405</v>
      </c>
      <c r="M484" s="5" t="s">
        <v>1826</v>
      </c>
      <c r="N484" s="7" t="s">
        <v>1613</v>
      </c>
      <c r="O484" s="5" t="s">
        <v>89</v>
      </c>
      <c r="P484" s="5">
        <v>4190577</v>
      </c>
      <c r="Q484" s="5">
        <v>4190568</v>
      </c>
      <c r="R484" s="5">
        <v>2629220</v>
      </c>
      <c r="S484" s="5">
        <v>3212328052</v>
      </c>
      <c r="V484" s="5" t="s">
        <v>1823</v>
      </c>
    </row>
    <row r="485" spans="1:29" ht="15" customHeight="1" x14ac:dyDescent="0.25">
      <c r="A485" s="5">
        <v>2548</v>
      </c>
      <c r="B485" s="2" t="s">
        <v>1824</v>
      </c>
      <c r="C485" s="5" t="s">
        <v>2790</v>
      </c>
      <c r="D485" s="5" t="s">
        <v>1657</v>
      </c>
      <c r="E485" s="5" t="s">
        <v>1024</v>
      </c>
      <c r="L485" s="5" t="s">
        <v>38</v>
      </c>
      <c r="M485" s="5" t="s">
        <v>3429</v>
      </c>
      <c r="N485" s="5" t="s">
        <v>1023</v>
      </c>
      <c r="O485" s="5" t="s">
        <v>1024</v>
      </c>
      <c r="P485" s="5">
        <v>3188974246</v>
      </c>
      <c r="Q485" s="5">
        <v>3043916640</v>
      </c>
      <c r="V485" s="5" t="s">
        <v>1825</v>
      </c>
    </row>
    <row r="486" spans="1:29" ht="15" customHeight="1" x14ac:dyDescent="0.25">
      <c r="A486" s="5">
        <v>2529</v>
      </c>
      <c r="B486" s="2" t="s">
        <v>1827</v>
      </c>
      <c r="C486" s="5" t="s">
        <v>2791</v>
      </c>
      <c r="D486" s="5" t="s">
        <v>1131</v>
      </c>
      <c r="E486" s="5" t="s">
        <v>1024</v>
      </c>
      <c r="L486" s="5" t="s">
        <v>38</v>
      </c>
      <c r="M486" s="5" t="s">
        <v>3281</v>
      </c>
      <c r="N486" s="5" t="s">
        <v>359</v>
      </c>
      <c r="O486" s="5" t="s">
        <v>12</v>
      </c>
      <c r="P486" s="5">
        <v>4442809</v>
      </c>
      <c r="Q486" s="5">
        <v>3117648290</v>
      </c>
      <c r="V486" s="5" t="s">
        <v>1828</v>
      </c>
    </row>
    <row r="487" spans="1:29" ht="15" customHeight="1" x14ac:dyDescent="0.25">
      <c r="A487" s="5">
        <v>1124</v>
      </c>
      <c r="B487" s="2" t="s">
        <v>1829</v>
      </c>
      <c r="C487" s="5" t="s">
        <v>539</v>
      </c>
      <c r="D487" s="5" t="s">
        <v>1023</v>
      </c>
      <c r="E487" s="5" t="s">
        <v>1024</v>
      </c>
      <c r="L487" s="5" t="s">
        <v>405</v>
      </c>
      <c r="M487" s="5" t="s">
        <v>3430</v>
      </c>
      <c r="N487" s="5" t="s">
        <v>906</v>
      </c>
      <c r="O487" s="5" t="s">
        <v>89</v>
      </c>
      <c r="P487" s="5">
        <v>3103047893</v>
      </c>
      <c r="Q487" s="5">
        <v>3108568665</v>
      </c>
      <c r="V487" s="5" t="s">
        <v>1830</v>
      </c>
    </row>
    <row r="488" spans="1:29" ht="15" customHeight="1" x14ac:dyDescent="0.25">
      <c r="A488" s="5">
        <v>2680</v>
      </c>
      <c r="B488" s="2" t="s">
        <v>1831</v>
      </c>
      <c r="C488" s="5" t="s">
        <v>2873</v>
      </c>
      <c r="D488" s="5" t="s">
        <v>1657</v>
      </c>
      <c r="E488" s="5" t="s">
        <v>1024</v>
      </c>
      <c r="L488" s="5" t="s">
        <v>65</v>
      </c>
      <c r="M488" s="5" t="s">
        <v>2949</v>
      </c>
      <c r="N488" s="5" t="s">
        <v>359</v>
      </c>
      <c r="O488" s="5" t="s">
        <v>12</v>
      </c>
      <c r="P488" s="5">
        <v>3153446993</v>
      </c>
      <c r="Q488" s="5">
        <v>3217210012</v>
      </c>
      <c r="R488" s="5">
        <v>3023741279</v>
      </c>
      <c r="V488" s="5" t="s">
        <v>1832</v>
      </c>
    </row>
    <row r="489" spans="1:29" ht="15" customHeight="1" x14ac:dyDescent="0.25">
      <c r="A489" s="5" t="s">
        <v>1841</v>
      </c>
      <c r="B489" s="2" t="s">
        <v>1833</v>
      </c>
      <c r="C489" s="5" t="s">
        <v>2380</v>
      </c>
      <c r="D489" s="5" t="s">
        <v>1662</v>
      </c>
      <c r="E489" s="5" t="s">
        <v>1024</v>
      </c>
      <c r="L489" s="5" t="s">
        <v>405</v>
      </c>
      <c r="M489" s="5" t="s">
        <v>3431</v>
      </c>
      <c r="N489" s="5" t="s">
        <v>1023</v>
      </c>
      <c r="O489" s="5" t="s">
        <v>1024</v>
      </c>
      <c r="P489" s="5">
        <v>6644205</v>
      </c>
      <c r="Q489" s="5">
        <v>6442015</v>
      </c>
      <c r="R489" s="5">
        <v>3118475228</v>
      </c>
      <c r="S489" s="5">
        <v>3108746614</v>
      </c>
      <c r="V489" s="5" t="s">
        <v>1834</v>
      </c>
    </row>
    <row r="490" spans="1:29" ht="15" customHeight="1" x14ac:dyDescent="0.25">
      <c r="A490" s="5">
        <v>1498</v>
      </c>
      <c r="B490" s="2" t="s">
        <v>1835</v>
      </c>
      <c r="C490" s="5" t="s">
        <v>2572</v>
      </c>
      <c r="D490" s="5" t="s">
        <v>1701</v>
      </c>
      <c r="E490" s="5" t="s">
        <v>1024</v>
      </c>
      <c r="L490" s="5" t="s">
        <v>405</v>
      </c>
      <c r="M490" s="5" t="s">
        <v>3282</v>
      </c>
      <c r="N490" s="5" t="s">
        <v>906</v>
      </c>
      <c r="O490" s="5" t="s">
        <v>89</v>
      </c>
      <c r="P490" s="5" t="s">
        <v>3535</v>
      </c>
      <c r="Q490" s="5">
        <v>3183517058</v>
      </c>
      <c r="R490" s="5">
        <v>3118270627</v>
      </c>
      <c r="V490" s="10" t="s">
        <v>1842</v>
      </c>
      <c r="W490" s="5" t="s">
        <v>1843</v>
      </c>
      <c r="AC490" s="10" t="s">
        <v>3015</v>
      </c>
    </row>
    <row r="491" spans="1:29" ht="15" customHeight="1" x14ac:dyDescent="0.25">
      <c r="A491" s="5">
        <v>2982</v>
      </c>
      <c r="B491" s="2" t="s">
        <v>1836</v>
      </c>
      <c r="C491" s="5" t="s">
        <v>2792</v>
      </c>
      <c r="D491" s="5" t="s">
        <v>3131</v>
      </c>
      <c r="E491" s="5" t="s">
        <v>1024</v>
      </c>
      <c r="M491" s="5" t="s">
        <v>3432</v>
      </c>
      <c r="N491" s="5" t="s">
        <v>1023</v>
      </c>
      <c r="O491" s="5" t="s">
        <v>1024</v>
      </c>
      <c r="P491" s="5">
        <v>3226798893</v>
      </c>
      <c r="V491" s="5" t="s">
        <v>1837</v>
      </c>
    </row>
    <row r="492" spans="1:29" ht="15" customHeight="1" x14ac:dyDescent="0.25">
      <c r="A492" s="5">
        <v>2567</v>
      </c>
      <c r="B492" s="2" t="s">
        <v>1838</v>
      </c>
      <c r="C492" s="5" t="s">
        <v>2793</v>
      </c>
      <c r="D492" s="5" t="s">
        <v>1839</v>
      </c>
      <c r="E492" s="5" t="s">
        <v>1024</v>
      </c>
      <c r="L492" s="5" t="s">
        <v>38</v>
      </c>
      <c r="M492" s="5" t="s">
        <v>2984</v>
      </c>
      <c r="N492" s="5" t="s">
        <v>1023</v>
      </c>
      <c r="O492" s="5" t="s">
        <v>1024</v>
      </c>
      <c r="P492" s="5">
        <v>3217688298</v>
      </c>
      <c r="V492" s="5" t="s">
        <v>1840</v>
      </c>
    </row>
    <row r="493" spans="1:29" ht="15" customHeight="1" x14ac:dyDescent="0.25">
      <c r="A493" s="5">
        <v>2690</v>
      </c>
      <c r="B493" s="2" t="s">
        <v>1844</v>
      </c>
      <c r="C493" s="5" t="s">
        <v>2573</v>
      </c>
      <c r="D493" s="5" t="s">
        <v>1845</v>
      </c>
      <c r="E493" s="5" t="s">
        <v>1849</v>
      </c>
      <c r="M493" s="5" t="s">
        <v>3283</v>
      </c>
      <c r="N493" s="5" t="s">
        <v>621</v>
      </c>
      <c r="O493" s="5" t="s">
        <v>1863</v>
      </c>
      <c r="P493" s="5">
        <v>3222186086</v>
      </c>
      <c r="Q493" s="5">
        <v>3854941</v>
      </c>
      <c r="R493" s="5">
        <v>3162929135</v>
      </c>
      <c r="V493" s="5" t="s">
        <v>1846</v>
      </c>
    </row>
    <row r="494" spans="1:29" ht="15" customHeight="1" x14ac:dyDescent="0.25">
      <c r="A494" s="5">
        <v>2564</v>
      </c>
      <c r="B494" s="2" t="s">
        <v>1847</v>
      </c>
      <c r="C494" s="5" t="s">
        <v>2794</v>
      </c>
      <c r="D494" s="5" t="s">
        <v>1848</v>
      </c>
      <c r="E494" s="5" t="s">
        <v>1849</v>
      </c>
      <c r="L494" s="5" t="s">
        <v>205</v>
      </c>
      <c r="M494" s="5" t="s">
        <v>3433</v>
      </c>
      <c r="N494" s="5" t="s">
        <v>1845</v>
      </c>
      <c r="O494" s="5" t="s">
        <v>1849</v>
      </c>
      <c r="P494" s="5" t="s">
        <v>3536</v>
      </c>
      <c r="Q494" s="5">
        <v>3114850120</v>
      </c>
      <c r="V494" s="5" t="s">
        <v>1850</v>
      </c>
    </row>
    <row r="495" spans="1:29" ht="15" customHeight="1" x14ac:dyDescent="0.25">
      <c r="A495" s="5">
        <v>2614</v>
      </c>
      <c r="B495" s="2" t="s">
        <v>1851</v>
      </c>
      <c r="C495" s="5" t="s">
        <v>2795</v>
      </c>
      <c r="D495" s="5" t="s">
        <v>1852</v>
      </c>
      <c r="E495" s="5" t="s">
        <v>1849</v>
      </c>
      <c r="L495" s="5" t="s">
        <v>1853</v>
      </c>
      <c r="M495" s="5" t="s">
        <v>3486</v>
      </c>
      <c r="N495" s="5" t="s">
        <v>1852</v>
      </c>
      <c r="O495" s="5" t="s">
        <v>1849</v>
      </c>
      <c r="P495" s="5">
        <v>3229061888</v>
      </c>
      <c r="Q495" s="5">
        <v>3043754066</v>
      </c>
      <c r="R495" s="5">
        <v>3214475057</v>
      </c>
      <c r="V495" s="5" t="s">
        <v>1854</v>
      </c>
    </row>
    <row r="496" spans="1:29" ht="15" customHeight="1" x14ac:dyDescent="0.25">
      <c r="A496" s="5">
        <v>1651</v>
      </c>
      <c r="B496" s="2" t="s">
        <v>1855</v>
      </c>
      <c r="C496" s="5" t="s">
        <v>2574</v>
      </c>
      <c r="D496" s="5" t="s">
        <v>1852</v>
      </c>
      <c r="E496" s="5" t="s">
        <v>1849</v>
      </c>
      <c r="L496" s="5" t="s">
        <v>405</v>
      </c>
      <c r="M496" s="5" t="s">
        <v>1864</v>
      </c>
      <c r="N496" s="5" t="s">
        <v>1852</v>
      </c>
      <c r="O496" s="5" t="s">
        <v>1849</v>
      </c>
      <c r="P496" s="5">
        <v>5715596</v>
      </c>
      <c r="Q496" s="5">
        <v>5712874</v>
      </c>
      <c r="R496" s="5">
        <v>5730643</v>
      </c>
      <c r="S496" s="5">
        <v>3134510024</v>
      </c>
      <c r="V496" s="10" t="s">
        <v>1865</v>
      </c>
      <c r="W496" s="5" t="s">
        <v>1866</v>
      </c>
    </row>
    <row r="497" spans="1:22" ht="15" customHeight="1" x14ac:dyDescent="0.25">
      <c r="A497" s="5">
        <v>1908</v>
      </c>
      <c r="B497" s="2" t="s">
        <v>1856</v>
      </c>
      <c r="C497" s="5" t="s">
        <v>2575</v>
      </c>
      <c r="D497" s="5" t="s">
        <v>1857</v>
      </c>
      <c r="E497" s="5" t="s">
        <v>1849</v>
      </c>
      <c r="L497" s="5" t="s">
        <v>405</v>
      </c>
      <c r="M497" s="5" t="s">
        <v>3284</v>
      </c>
      <c r="N497" s="5" t="s">
        <v>382</v>
      </c>
      <c r="O497" s="5" t="s">
        <v>383</v>
      </c>
      <c r="P497" s="5">
        <v>6571698</v>
      </c>
      <c r="Q497" s="5">
        <v>6434671</v>
      </c>
      <c r="R497" s="5">
        <v>3154378828</v>
      </c>
      <c r="S497" s="5">
        <v>3153201985</v>
      </c>
      <c r="V497" s="5" t="s">
        <v>1858</v>
      </c>
    </row>
    <row r="498" spans="1:22" ht="15" customHeight="1" x14ac:dyDescent="0.25">
      <c r="A498" s="5">
        <v>2833</v>
      </c>
      <c r="B498" s="2" t="s">
        <v>1859</v>
      </c>
      <c r="C498" s="5" t="s">
        <v>2796</v>
      </c>
      <c r="D498" s="5" t="s">
        <v>1860</v>
      </c>
      <c r="E498" s="5" t="s">
        <v>1849</v>
      </c>
      <c r="M498" s="5" t="s">
        <v>3434</v>
      </c>
      <c r="N498" s="5" t="s">
        <v>1860</v>
      </c>
      <c r="O498" s="5" t="s">
        <v>1849</v>
      </c>
      <c r="P498" s="5">
        <v>3235783687</v>
      </c>
      <c r="Q498" s="5">
        <v>3134967792</v>
      </c>
      <c r="V498" s="5" t="s">
        <v>1861</v>
      </c>
    </row>
    <row r="499" spans="1:22" ht="15" customHeight="1" x14ac:dyDescent="0.25">
      <c r="A499" s="5">
        <v>2825</v>
      </c>
      <c r="B499" s="2" t="s">
        <v>1862</v>
      </c>
      <c r="C499" s="5" t="s">
        <v>2797</v>
      </c>
      <c r="D499" s="5" t="s">
        <v>1852</v>
      </c>
      <c r="E499" s="5" t="s">
        <v>1849</v>
      </c>
      <c r="L499" s="5" t="s">
        <v>45</v>
      </c>
      <c r="M499" s="5" t="s">
        <v>3435</v>
      </c>
      <c r="N499" s="5" t="s">
        <v>1852</v>
      </c>
      <c r="O499" s="5" t="s">
        <v>1849</v>
      </c>
      <c r="P499" s="5">
        <v>3104883430</v>
      </c>
      <c r="Q499" s="5">
        <v>5723465</v>
      </c>
      <c r="R499" s="5">
        <v>5714380</v>
      </c>
      <c r="V499" s="10" t="s">
        <v>1867</v>
      </c>
    </row>
    <row r="500" spans="1:22" ht="15" customHeight="1" x14ac:dyDescent="0.25">
      <c r="A500" s="5">
        <v>1706</v>
      </c>
      <c r="B500" s="2" t="s">
        <v>1868</v>
      </c>
      <c r="C500" s="5" t="s">
        <v>2576</v>
      </c>
      <c r="D500" s="5" t="s">
        <v>1857</v>
      </c>
      <c r="E500" s="5" t="s">
        <v>1849</v>
      </c>
      <c r="L500" s="5" t="s">
        <v>1869</v>
      </c>
      <c r="M500" s="5" t="s">
        <v>1879</v>
      </c>
      <c r="N500" s="5" t="s">
        <v>382</v>
      </c>
      <c r="O500" s="5" t="s">
        <v>383</v>
      </c>
      <c r="P500" s="5">
        <v>6578169</v>
      </c>
      <c r="Q500" s="5">
        <v>6387290</v>
      </c>
      <c r="R500" s="5">
        <v>3167448184</v>
      </c>
      <c r="V500" s="5" t="s">
        <v>1870</v>
      </c>
    </row>
    <row r="501" spans="1:22" ht="15" customHeight="1" x14ac:dyDescent="0.25">
      <c r="A501" s="5">
        <v>2689</v>
      </c>
      <c r="B501" s="2" t="s">
        <v>1871</v>
      </c>
      <c r="C501" s="5" t="s">
        <v>2892</v>
      </c>
      <c r="D501" s="5" t="s">
        <v>1852</v>
      </c>
      <c r="E501" s="5" t="s">
        <v>1849</v>
      </c>
      <c r="L501" s="5" t="s">
        <v>677</v>
      </c>
      <c r="M501" s="5" t="s">
        <v>3436</v>
      </c>
      <c r="N501" s="5" t="s">
        <v>1852</v>
      </c>
      <c r="O501" s="5" t="s">
        <v>1849</v>
      </c>
      <c r="P501" s="5">
        <v>3174369560</v>
      </c>
      <c r="V501" s="5" t="s">
        <v>1872</v>
      </c>
    </row>
    <row r="502" spans="1:22" ht="15" customHeight="1" x14ac:dyDescent="0.25">
      <c r="A502" s="5">
        <v>1632</v>
      </c>
      <c r="B502" s="2" t="s">
        <v>1873</v>
      </c>
      <c r="C502" s="5" t="s">
        <v>2577</v>
      </c>
      <c r="D502" s="5" t="s">
        <v>1857</v>
      </c>
      <c r="E502" s="5" t="s">
        <v>1849</v>
      </c>
      <c r="L502" s="5" t="s">
        <v>1869</v>
      </c>
      <c r="M502" s="5" t="s">
        <v>3285</v>
      </c>
      <c r="N502" s="5" t="s">
        <v>382</v>
      </c>
      <c r="O502" s="5" t="s">
        <v>383</v>
      </c>
      <c r="P502" s="5">
        <v>696.98780487804879</v>
      </c>
      <c r="Q502" s="5">
        <v>3187756672</v>
      </c>
      <c r="R502" s="5">
        <v>3157633942</v>
      </c>
      <c r="V502" s="5" t="s">
        <v>1874</v>
      </c>
    </row>
    <row r="503" spans="1:22" ht="15" customHeight="1" x14ac:dyDescent="0.25">
      <c r="A503" s="5">
        <v>1650</v>
      </c>
      <c r="B503" s="2" t="s">
        <v>1875</v>
      </c>
      <c r="C503" s="5" t="s">
        <v>2578</v>
      </c>
      <c r="D503" s="5" t="s">
        <v>1852</v>
      </c>
      <c r="E503" s="5" t="s">
        <v>1849</v>
      </c>
      <c r="L503" s="5" t="s">
        <v>1869</v>
      </c>
      <c r="M503" s="5" t="s">
        <v>1880</v>
      </c>
      <c r="N503" s="5" t="s">
        <v>1852</v>
      </c>
      <c r="O503" s="5" t="s">
        <v>1849</v>
      </c>
      <c r="P503" s="5">
        <v>5704212</v>
      </c>
      <c r="Q503" s="5">
        <v>3203037913</v>
      </c>
      <c r="R503" s="5">
        <v>3204400606</v>
      </c>
      <c r="V503" s="5" t="s">
        <v>1876</v>
      </c>
    </row>
    <row r="504" spans="1:22" ht="15" customHeight="1" x14ac:dyDescent="0.25">
      <c r="A504" s="5">
        <v>2851</v>
      </c>
      <c r="B504" s="2" t="s">
        <v>1877</v>
      </c>
      <c r="C504" s="5" t="s">
        <v>2798</v>
      </c>
      <c r="D504" s="5" t="s">
        <v>1852</v>
      </c>
      <c r="E504" s="5" t="s">
        <v>1849</v>
      </c>
      <c r="M504" s="5" t="s">
        <v>3437</v>
      </c>
      <c r="N504" s="5" t="s">
        <v>1852</v>
      </c>
      <c r="O504" s="5" t="s">
        <v>1849</v>
      </c>
      <c r="P504" s="5">
        <v>5863692</v>
      </c>
      <c r="Q504" s="5">
        <v>3246832005</v>
      </c>
      <c r="V504" s="5" t="s">
        <v>1878</v>
      </c>
    </row>
    <row r="505" spans="1:22" ht="15" customHeight="1" x14ac:dyDescent="0.25">
      <c r="A505" s="5">
        <v>2446</v>
      </c>
      <c r="B505" s="2" t="s">
        <v>1881</v>
      </c>
      <c r="C505" s="5" t="s">
        <v>2799</v>
      </c>
      <c r="D505" s="5" t="s">
        <v>1882</v>
      </c>
      <c r="E505" s="5" t="s">
        <v>411</v>
      </c>
      <c r="L505" s="5" t="s">
        <v>45</v>
      </c>
      <c r="M505" s="5" t="s">
        <v>3438</v>
      </c>
      <c r="N505" s="5" t="s">
        <v>359</v>
      </c>
      <c r="O505" s="5" t="s">
        <v>12</v>
      </c>
      <c r="P505" s="5">
        <v>3218166748</v>
      </c>
      <c r="Q505" s="5">
        <v>4667292</v>
      </c>
      <c r="V505" s="5" t="s">
        <v>1883</v>
      </c>
    </row>
    <row r="506" spans="1:22" ht="15" customHeight="1" x14ac:dyDescent="0.25">
      <c r="A506" s="5">
        <v>1912</v>
      </c>
      <c r="B506" s="2" t="s">
        <v>1884</v>
      </c>
      <c r="C506" s="5" t="s">
        <v>2579</v>
      </c>
      <c r="D506" s="5" t="s">
        <v>1885</v>
      </c>
      <c r="E506" s="5" t="s">
        <v>411</v>
      </c>
      <c r="L506" s="5" t="s">
        <v>479</v>
      </c>
      <c r="M506" s="5" t="s">
        <v>2963</v>
      </c>
      <c r="N506" s="5" t="s">
        <v>766</v>
      </c>
      <c r="O506" s="5" t="s">
        <v>767</v>
      </c>
      <c r="P506" s="5">
        <v>3736598</v>
      </c>
      <c r="Q506" s="5">
        <v>3768421</v>
      </c>
      <c r="R506" s="5">
        <v>3104307626</v>
      </c>
      <c r="V506" s="5" t="s">
        <v>1886</v>
      </c>
    </row>
    <row r="507" spans="1:22" ht="15" customHeight="1" x14ac:dyDescent="0.25">
      <c r="A507" s="5">
        <v>1971</v>
      </c>
      <c r="B507" s="2" t="s">
        <v>1887</v>
      </c>
      <c r="C507" s="5" t="s">
        <v>2580</v>
      </c>
      <c r="D507" s="5" t="s">
        <v>1885</v>
      </c>
      <c r="E507" s="5" t="s">
        <v>411</v>
      </c>
      <c r="L507" s="5" t="s">
        <v>1888</v>
      </c>
      <c r="M507" s="5" t="s">
        <v>13</v>
      </c>
      <c r="P507" s="5">
        <v>3213019871</v>
      </c>
      <c r="V507" s="5" t="s">
        <v>1889</v>
      </c>
    </row>
    <row r="508" spans="1:22" ht="15" customHeight="1" x14ac:dyDescent="0.25">
      <c r="A508" s="5">
        <v>2804</v>
      </c>
      <c r="B508" s="2" t="s">
        <v>1890</v>
      </c>
      <c r="C508" s="5" t="s">
        <v>2800</v>
      </c>
      <c r="D508" s="5" t="s">
        <v>1882</v>
      </c>
      <c r="E508" s="5" t="s">
        <v>411</v>
      </c>
      <c r="L508" s="5" t="s">
        <v>65</v>
      </c>
      <c r="M508" s="5" t="s">
        <v>2950</v>
      </c>
      <c r="N508" s="5" t="s">
        <v>1908</v>
      </c>
      <c r="O508" s="5" t="s">
        <v>441</v>
      </c>
      <c r="P508" s="5">
        <v>3155153348</v>
      </c>
      <c r="V508" s="5" t="s">
        <v>1891</v>
      </c>
    </row>
    <row r="509" spans="1:22" ht="15" customHeight="1" x14ac:dyDescent="0.25">
      <c r="A509" s="5">
        <v>1977</v>
      </c>
      <c r="B509" s="2" t="s">
        <v>1892</v>
      </c>
      <c r="C509" s="5" t="s">
        <v>2581</v>
      </c>
      <c r="D509" s="5" t="s">
        <v>1885</v>
      </c>
      <c r="E509" s="5" t="s">
        <v>411</v>
      </c>
      <c r="L509" s="5" t="s">
        <v>477</v>
      </c>
      <c r="M509" s="5" t="s">
        <v>3286</v>
      </c>
      <c r="N509" s="5" t="s">
        <v>766</v>
      </c>
      <c r="O509" s="5" t="s">
        <v>767</v>
      </c>
      <c r="P509" s="5">
        <v>3248026</v>
      </c>
      <c r="Q509" s="5">
        <v>3104912434</v>
      </c>
      <c r="V509" s="5" t="s">
        <v>1893</v>
      </c>
    </row>
    <row r="510" spans="1:22" ht="15" customHeight="1" x14ac:dyDescent="0.25">
      <c r="A510" s="5">
        <v>2523</v>
      </c>
      <c r="B510" s="2" t="s">
        <v>1894</v>
      </c>
      <c r="C510" s="5" t="s">
        <v>2874</v>
      </c>
      <c r="D510" s="5" t="s">
        <v>1895</v>
      </c>
      <c r="E510" s="5" t="s">
        <v>411</v>
      </c>
      <c r="L510" s="5" t="s">
        <v>1896</v>
      </c>
      <c r="M510" s="5" t="s">
        <v>2907</v>
      </c>
      <c r="N510" s="5" t="s">
        <v>141</v>
      </c>
      <c r="O510" s="5" t="s">
        <v>411</v>
      </c>
      <c r="P510" s="5">
        <v>3153158968</v>
      </c>
      <c r="V510" s="5" t="s">
        <v>1897</v>
      </c>
    </row>
    <row r="511" spans="1:22" ht="15" customHeight="1" x14ac:dyDescent="0.25">
      <c r="A511" s="5">
        <v>1553</v>
      </c>
      <c r="B511" s="2" t="s">
        <v>1901</v>
      </c>
      <c r="C511" s="5" t="s">
        <v>2582</v>
      </c>
      <c r="D511" s="5" t="s">
        <v>141</v>
      </c>
      <c r="E511" s="5" t="s">
        <v>411</v>
      </c>
      <c r="L511" s="5" t="s">
        <v>1902</v>
      </c>
      <c r="M511" s="5" t="s">
        <v>1909</v>
      </c>
      <c r="N511" s="5" t="s">
        <v>141</v>
      </c>
      <c r="O511" s="5" t="s">
        <v>411</v>
      </c>
      <c r="P511" s="5">
        <v>7496769</v>
      </c>
      <c r="Q511" s="5">
        <v>3154105364</v>
      </c>
      <c r="V511" s="5" t="s">
        <v>1903</v>
      </c>
    </row>
    <row r="512" spans="1:22" ht="15" customHeight="1" x14ac:dyDescent="0.25">
      <c r="A512" s="5">
        <v>2313</v>
      </c>
      <c r="B512" s="2" t="s">
        <v>1904</v>
      </c>
      <c r="C512" s="5" t="s">
        <v>2583</v>
      </c>
      <c r="E512" s="5" t="s">
        <v>411</v>
      </c>
      <c r="L512" s="5" t="s">
        <v>581</v>
      </c>
      <c r="M512" s="5" t="s">
        <v>3329</v>
      </c>
      <c r="N512" s="5" t="s">
        <v>766</v>
      </c>
      <c r="O512" s="5" t="s">
        <v>767</v>
      </c>
      <c r="P512" s="5">
        <v>3117475575</v>
      </c>
      <c r="V512" s="5" t="s">
        <v>1905</v>
      </c>
    </row>
    <row r="513" spans="1:22" ht="15" customHeight="1" x14ac:dyDescent="0.25">
      <c r="A513" s="5">
        <v>2493</v>
      </c>
      <c r="B513" s="2" t="s">
        <v>1906</v>
      </c>
      <c r="C513" s="5" t="s">
        <v>2802</v>
      </c>
      <c r="D513" s="5" t="s">
        <v>1882</v>
      </c>
      <c r="E513" s="5" t="s">
        <v>411</v>
      </c>
      <c r="L513" s="5" t="s">
        <v>38</v>
      </c>
      <c r="M513" s="5" t="s">
        <v>2979</v>
      </c>
      <c r="N513" s="5" t="s">
        <v>141</v>
      </c>
      <c r="O513" s="5" t="s">
        <v>411</v>
      </c>
      <c r="P513" s="5">
        <v>3148830396</v>
      </c>
      <c r="Q513" s="5">
        <v>3146619183</v>
      </c>
      <c r="R513" s="5">
        <v>3147919138</v>
      </c>
      <c r="V513" s="5" t="s">
        <v>1907</v>
      </c>
    </row>
    <row r="514" spans="1:22" ht="15" customHeight="1" x14ac:dyDescent="0.25">
      <c r="A514" s="5">
        <v>2591</v>
      </c>
      <c r="B514" s="2" t="s">
        <v>1910</v>
      </c>
      <c r="C514" s="5" t="s">
        <v>2803</v>
      </c>
      <c r="D514" s="5" t="s">
        <v>1908</v>
      </c>
      <c r="E514" s="5" t="s">
        <v>441</v>
      </c>
      <c r="M514" s="5" t="s">
        <v>1931</v>
      </c>
      <c r="N514" s="5" t="s">
        <v>1908</v>
      </c>
      <c r="O514" s="5" t="s">
        <v>441</v>
      </c>
      <c r="P514" s="5">
        <v>3187070246</v>
      </c>
      <c r="Q514" s="5">
        <v>3114211188</v>
      </c>
      <c r="V514" s="5" t="s">
        <v>1911</v>
      </c>
    </row>
    <row r="515" spans="1:22" ht="15" customHeight="1" x14ac:dyDescent="0.25">
      <c r="A515" s="5">
        <v>2720</v>
      </c>
      <c r="B515" s="2" t="s">
        <v>1912</v>
      </c>
      <c r="C515" s="5" t="s">
        <v>2584</v>
      </c>
      <c r="D515" s="5" t="s">
        <v>1908</v>
      </c>
      <c r="E515" s="5" t="s">
        <v>441</v>
      </c>
      <c r="L515" s="5" t="s">
        <v>798</v>
      </c>
      <c r="M515" s="5" t="s">
        <v>3512</v>
      </c>
      <c r="P515" s="5">
        <v>3204732845</v>
      </c>
      <c r="V515" s="5" t="s">
        <v>1913</v>
      </c>
    </row>
    <row r="516" spans="1:22" ht="15" customHeight="1" x14ac:dyDescent="0.25">
      <c r="A516" s="5">
        <v>1778</v>
      </c>
      <c r="B516" s="2" t="s">
        <v>1914</v>
      </c>
      <c r="C516" s="5" t="s">
        <v>2585</v>
      </c>
      <c r="D516" s="5" t="s">
        <v>1908</v>
      </c>
      <c r="E516" s="5" t="s">
        <v>441</v>
      </c>
      <c r="L516" s="5" t="s">
        <v>479</v>
      </c>
      <c r="M516" s="5" t="s">
        <v>1932</v>
      </c>
      <c r="N516" s="5" t="s">
        <v>1908</v>
      </c>
      <c r="O516" s="5" t="s">
        <v>441</v>
      </c>
      <c r="P516" s="5">
        <v>3104506833</v>
      </c>
      <c r="V516" s="5" t="s">
        <v>1915</v>
      </c>
    </row>
    <row r="517" spans="1:22" ht="15" customHeight="1" x14ac:dyDescent="0.25">
      <c r="A517" s="5">
        <v>1978</v>
      </c>
      <c r="B517" s="2" t="s">
        <v>1916</v>
      </c>
      <c r="C517" s="5" t="s">
        <v>1917</v>
      </c>
      <c r="D517" s="5" t="s">
        <v>1908</v>
      </c>
      <c r="E517" s="5" t="s">
        <v>441</v>
      </c>
      <c r="L517" s="5" t="s">
        <v>477</v>
      </c>
      <c r="M517" s="5" t="s">
        <v>3513</v>
      </c>
      <c r="N517" s="5" t="s">
        <v>1908</v>
      </c>
      <c r="O517" s="5" t="s">
        <v>441</v>
      </c>
      <c r="P517" s="5">
        <v>3216445865</v>
      </c>
      <c r="V517" s="5" t="s">
        <v>1918</v>
      </c>
    </row>
    <row r="518" spans="1:22" ht="15" customHeight="1" x14ac:dyDescent="0.25">
      <c r="A518" s="5">
        <v>2691</v>
      </c>
      <c r="B518" s="2" t="s">
        <v>1919</v>
      </c>
      <c r="C518" s="5" t="s">
        <v>2804</v>
      </c>
      <c r="D518" s="5" t="s">
        <v>1908</v>
      </c>
      <c r="E518" s="5" t="s">
        <v>441</v>
      </c>
      <c r="L518" s="5" t="s">
        <v>798</v>
      </c>
      <c r="M518" s="5" t="s">
        <v>3514</v>
      </c>
      <c r="N518" s="5" t="s">
        <v>141</v>
      </c>
      <c r="O518" s="5" t="s">
        <v>411</v>
      </c>
      <c r="P518" s="5">
        <v>3135785145</v>
      </c>
      <c r="Q518" s="5">
        <v>7295834</v>
      </c>
      <c r="V518" s="5" t="s">
        <v>1920</v>
      </c>
    </row>
    <row r="519" spans="1:22" ht="15" customHeight="1" x14ac:dyDescent="0.25">
      <c r="A519" s="5">
        <v>1695</v>
      </c>
      <c r="B519" s="2" t="s">
        <v>1921</v>
      </c>
      <c r="C519" s="5" t="s">
        <v>2586</v>
      </c>
      <c r="D519" s="5" t="s">
        <v>1908</v>
      </c>
      <c r="E519" s="5" t="s">
        <v>441</v>
      </c>
      <c r="L519" s="5" t="s">
        <v>405</v>
      </c>
      <c r="M519" s="5" t="s">
        <v>1933</v>
      </c>
      <c r="N519" s="5" t="s">
        <v>1908</v>
      </c>
      <c r="O519" s="5" t="s">
        <v>441</v>
      </c>
      <c r="P519" s="5">
        <v>3217890</v>
      </c>
      <c r="Q519" s="5">
        <v>3116051261</v>
      </c>
      <c r="V519" s="5" t="s">
        <v>1922</v>
      </c>
    </row>
    <row r="520" spans="1:22" ht="15" customHeight="1" x14ac:dyDescent="0.25">
      <c r="A520" s="5">
        <v>2914</v>
      </c>
      <c r="B520" s="2" t="s">
        <v>1923</v>
      </c>
      <c r="C520" s="5" t="s">
        <v>2587</v>
      </c>
      <c r="D520" s="5" t="s">
        <v>1908</v>
      </c>
      <c r="E520" s="5" t="s">
        <v>441</v>
      </c>
      <c r="M520" s="5" t="s">
        <v>3515</v>
      </c>
      <c r="N520" s="5" t="s">
        <v>1908</v>
      </c>
      <c r="O520" s="5" t="s">
        <v>441</v>
      </c>
      <c r="P520" s="5">
        <v>3135850330</v>
      </c>
      <c r="Q520" s="5">
        <v>3237576100</v>
      </c>
      <c r="R520" s="5">
        <v>3170060</v>
      </c>
      <c r="V520" s="5" t="s">
        <v>1924</v>
      </c>
    </row>
    <row r="521" spans="1:22" ht="15" customHeight="1" x14ac:dyDescent="0.25">
      <c r="A521" s="5">
        <v>2293</v>
      </c>
      <c r="B521" s="2" t="s">
        <v>1925</v>
      </c>
      <c r="C521" s="5" t="s">
        <v>2588</v>
      </c>
      <c r="D521" s="5" t="s">
        <v>1908</v>
      </c>
      <c r="E521" s="5" t="s">
        <v>441</v>
      </c>
      <c r="L521" s="5" t="s">
        <v>1869</v>
      </c>
      <c r="M521" s="5" t="s">
        <v>1935</v>
      </c>
      <c r="N521" s="5" t="s">
        <v>848</v>
      </c>
      <c r="O521" s="5" t="s">
        <v>839</v>
      </c>
      <c r="P521" s="5" t="s">
        <v>3537</v>
      </c>
      <c r="V521" s="5" t="s">
        <v>1926</v>
      </c>
    </row>
    <row r="522" spans="1:22" ht="15" customHeight="1" x14ac:dyDescent="0.25">
      <c r="A522" s="5">
        <v>1760</v>
      </c>
      <c r="B522" s="2" t="s">
        <v>1927</v>
      </c>
      <c r="C522" s="5" t="s">
        <v>2589</v>
      </c>
      <c r="D522" s="5" t="s">
        <v>1908</v>
      </c>
      <c r="E522" s="5" t="s">
        <v>441</v>
      </c>
      <c r="L522" s="5" t="s">
        <v>479</v>
      </c>
      <c r="M522" s="5" t="s">
        <v>3287</v>
      </c>
      <c r="N522" s="5" t="s">
        <v>1934</v>
      </c>
      <c r="O522" s="5" t="s">
        <v>767</v>
      </c>
      <c r="P522" s="5">
        <v>2138834</v>
      </c>
      <c r="Q522" s="5">
        <v>2138872</v>
      </c>
      <c r="R522" s="5">
        <v>3152852458</v>
      </c>
      <c r="V522" s="5" t="s">
        <v>1928</v>
      </c>
    </row>
    <row r="523" spans="1:22" ht="15" customHeight="1" x14ac:dyDescent="0.25">
      <c r="A523" s="5">
        <v>2658</v>
      </c>
      <c r="B523" s="2" t="s">
        <v>1929</v>
      </c>
      <c r="C523" s="5" t="s">
        <v>2590</v>
      </c>
      <c r="D523" s="5" t="s">
        <v>1908</v>
      </c>
      <c r="E523" s="5" t="s">
        <v>441</v>
      </c>
      <c r="L523" s="5" t="s">
        <v>45</v>
      </c>
      <c r="M523" s="5" t="s">
        <v>2951</v>
      </c>
      <c r="N523" s="5" t="s">
        <v>1934</v>
      </c>
      <c r="O523" s="5" t="s">
        <v>767</v>
      </c>
      <c r="P523" s="5">
        <v>3136085843</v>
      </c>
      <c r="Q523" s="5">
        <v>2140096</v>
      </c>
      <c r="V523" s="5" t="s">
        <v>1930</v>
      </c>
    </row>
    <row r="524" spans="1:22" ht="15" customHeight="1" x14ac:dyDescent="0.25">
      <c r="A524" s="5" t="s">
        <v>1942</v>
      </c>
      <c r="B524" s="2" t="s">
        <v>1937</v>
      </c>
      <c r="C524" s="5" t="s">
        <v>2591</v>
      </c>
      <c r="D524" s="5" t="s">
        <v>1936</v>
      </c>
      <c r="E524" s="5" t="s">
        <v>441</v>
      </c>
      <c r="L524" s="5" t="s">
        <v>1938</v>
      </c>
      <c r="M524" s="5" t="s">
        <v>3439</v>
      </c>
      <c r="N524" s="5" t="s">
        <v>1934</v>
      </c>
      <c r="O524" s="5" t="s">
        <v>767</v>
      </c>
      <c r="P524" s="5" t="s">
        <v>1939</v>
      </c>
      <c r="Q524" s="5" t="s">
        <v>1940</v>
      </c>
      <c r="V524" s="10" t="s">
        <v>1941</v>
      </c>
    </row>
    <row r="525" spans="1:22" ht="15" customHeight="1" x14ac:dyDescent="0.25">
      <c r="A525" s="5">
        <v>2475</v>
      </c>
      <c r="B525" s="2" t="s">
        <v>1943</v>
      </c>
      <c r="C525" s="5" t="s">
        <v>2875</v>
      </c>
      <c r="D525" s="5" t="s">
        <v>1958</v>
      </c>
      <c r="E525" s="5" t="s">
        <v>383</v>
      </c>
      <c r="L525" s="5" t="s">
        <v>38</v>
      </c>
      <c r="M525" s="5" t="s">
        <v>3487</v>
      </c>
      <c r="N525" s="5" t="s">
        <v>359</v>
      </c>
      <c r="O525" s="5" t="s">
        <v>12</v>
      </c>
      <c r="P525" s="5">
        <v>3204997495</v>
      </c>
      <c r="V525" s="5" t="s">
        <v>1944</v>
      </c>
    </row>
    <row r="526" spans="1:22" ht="15" customHeight="1" x14ac:dyDescent="0.25">
      <c r="A526" s="5">
        <v>2432</v>
      </c>
      <c r="B526" s="2" t="s">
        <v>1945</v>
      </c>
      <c r="C526" s="5" t="s">
        <v>2845</v>
      </c>
      <c r="E526" s="5" t="s">
        <v>383</v>
      </c>
      <c r="L526" s="5" t="s">
        <v>1946</v>
      </c>
      <c r="M526" s="5" t="s">
        <v>2980</v>
      </c>
      <c r="N526" s="5" t="s">
        <v>359</v>
      </c>
      <c r="O526" s="5" t="s">
        <v>12</v>
      </c>
      <c r="P526" s="5">
        <v>3616699</v>
      </c>
      <c r="Q526" s="5">
        <v>3176580275</v>
      </c>
      <c r="V526" s="5" t="s">
        <v>1947</v>
      </c>
    </row>
    <row r="527" spans="1:22" ht="15" customHeight="1" x14ac:dyDescent="0.25">
      <c r="A527" s="5" t="s">
        <v>3139</v>
      </c>
      <c r="B527" s="2" t="s">
        <v>3140</v>
      </c>
      <c r="C527" s="5" t="s">
        <v>3141</v>
      </c>
      <c r="D527" s="5" t="s">
        <v>3142</v>
      </c>
      <c r="E527" s="5" t="s">
        <v>383</v>
      </c>
      <c r="M527" s="5" t="s">
        <v>3143</v>
      </c>
      <c r="N527" s="5" t="s">
        <v>382</v>
      </c>
      <c r="O527" s="5" t="s">
        <v>383</v>
      </c>
      <c r="P527" s="5">
        <v>683591702</v>
      </c>
      <c r="Q527" s="5">
        <v>6834523</v>
      </c>
      <c r="V527" s="9" t="s">
        <v>3144</v>
      </c>
    </row>
    <row r="528" spans="1:22" ht="15" customHeight="1" x14ac:dyDescent="0.25">
      <c r="A528" s="5">
        <v>2565</v>
      </c>
      <c r="B528" s="2" t="s">
        <v>1948</v>
      </c>
      <c r="C528" s="5" t="s">
        <v>2592</v>
      </c>
      <c r="D528" s="5" t="s">
        <v>1960</v>
      </c>
      <c r="E528" s="5" t="s">
        <v>383</v>
      </c>
      <c r="L528" s="5" t="s">
        <v>1949</v>
      </c>
      <c r="M528" s="5" t="s">
        <v>3288</v>
      </c>
      <c r="N528" s="5" t="s">
        <v>1164</v>
      </c>
      <c r="O528" s="5" t="s">
        <v>383</v>
      </c>
      <c r="P528" s="5">
        <v>3156406700</v>
      </c>
      <c r="V528" s="5" t="s">
        <v>1950</v>
      </c>
    </row>
    <row r="529" spans="1:29" ht="15" customHeight="1" x14ac:dyDescent="0.25">
      <c r="A529" s="6">
        <v>2362</v>
      </c>
      <c r="B529" s="2" t="s">
        <v>1018</v>
      </c>
      <c r="C529" s="6" t="s">
        <v>2719</v>
      </c>
      <c r="D529" s="6" t="s">
        <v>1019</v>
      </c>
      <c r="E529" s="6" t="s">
        <v>383</v>
      </c>
      <c r="F529" s="6"/>
      <c r="G529" s="6"/>
      <c r="H529" s="6"/>
      <c r="I529" s="6"/>
      <c r="J529" s="6"/>
      <c r="K529" s="6"/>
      <c r="L529" s="6" t="s">
        <v>2346</v>
      </c>
      <c r="M529" s="6" t="s">
        <v>2897</v>
      </c>
      <c r="N529" s="6" t="s">
        <v>382</v>
      </c>
      <c r="O529" s="6" t="s">
        <v>383</v>
      </c>
      <c r="P529" s="6">
        <v>3164683900</v>
      </c>
      <c r="Q529" s="6"/>
      <c r="R529" s="6"/>
      <c r="S529" s="6"/>
      <c r="T529" s="6"/>
      <c r="U529" s="6"/>
      <c r="V529" s="6" t="s">
        <v>1020</v>
      </c>
      <c r="W529" s="6"/>
      <c r="X529" s="6"/>
      <c r="Y529" s="6"/>
      <c r="Z529" s="6"/>
      <c r="AA529" s="6"/>
      <c r="AB529" s="7"/>
    </row>
    <row r="530" spans="1:29" ht="15" customHeight="1" x14ac:dyDescent="0.25">
      <c r="A530" s="5">
        <v>2581</v>
      </c>
      <c r="B530" s="2" t="s">
        <v>1951</v>
      </c>
      <c r="C530" s="5" t="s">
        <v>2593</v>
      </c>
      <c r="D530" s="5" t="s">
        <v>1960</v>
      </c>
      <c r="E530" s="5" t="s">
        <v>383</v>
      </c>
      <c r="L530" s="5" t="s">
        <v>38</v>
      </c>
      <c r="M530" s="5" t="s">
        <v>3289</v>
      </c>
      <c r="N530" s="5" t="s">
        <v>382</v>
      </c>
      <c r="O530" s="5" t="s">
        <v>383</v>
      </c>
      <c r="P530" s="5">
        <v>3162911599</v>
      </c>
      <c r="V530" s="5" t="s">
        <v>1952</v>
      </c>
    </row>
    <row r="531" spans="1:29" ht="15" customHeight="1" x14ac:dyDescent="0.25">
      <c r="A531" s="5">
        <v>1857</v>
      </c>
      <c r="B531" s="2" t="s">
        <v>1953</v>
      </c>
      <c r="C531" s="5" t="s">
        <v>2383</v>
      </c>
      <c r="D531" s="5" t="s">
        <v>1961</v>
      </c>
      <c r="E531" s="5" t="s">
        <v>383</v>
      </c>
      <c r="L531" s="5" t="s">
        <v>405</v>
      </c>
      <c r="M531" s="5" t="s">
        <v>3488</v>
      </c>
      <c r="N531" s="5" t="s">
        <v>1959</v>
      </c>
      <c r="O531" s="5" t="s">
        <v>89</v>
      </c>
      <c r="P531" s="5">
        <v>8620080</v>
      </c>
      <c r="Q531" s="5">
        <v>8621531</v>
      </c>
      <c r="R531" s="5">
        <v>3123676701</v>
      </c>
      <c r="V531" s="5" t="s">
        <v>1954</v>
      </c>
      <c r="AC531" s="10" t="s">
        <v>3016</v>
      </c>
    </row>
    <row r="532" spans="1:29" ht="15" customHeight="1" x14ac:dyDescent="0.25">
      <c r="A532" s="5">
        <v>2525</v>
      </c>
      <c r="B532" s="2" t="s">
        <v>1956</v>
      </c>
      <c r="C532" s="5" t="s">
        <v>2805</v>
      </c>
      <c r="D532" s="5" t="s">
        <v>1962</v>
      </c>
      <c r="E532" s="5" t="s">
        <v>383</v>
      </c>
      <c r="L532" s="5" t="s">
        <v>38</v>
      </c>
      <c r="M532" s="5" t="s">
        <v>2961</v>
      </c>
      <c r="N532" s="5" t="s">
        <v>906</v>
      </c>
      <c r="O532" s="5" t="s">
        <v>89</v>
      </c>
      <c r="P532" s="5">
        <v>3143305326</v>
      </c>
      <c r="Q532" s="5">
        <v>314674906</v>
      </c>
      <c r="V532" s="5" t="s">
        <v>1957</v>
      </c>
    </row>
    <row r="533" spans="1:29" ht="15" customHeight="1" x14ac:dyDescent="0.25">
      <c r="A533" s="5">
        <v>1882</v>
      </c>
      <c r="B533" s="2" t="s">
        <v>1963</v>
      </c>
      <c r="C533" s="5" t="s">
        <v>2594</v>
      </c>
      <c r="D533" s="5" t="s">
        <v>1982</v>
      </c>
      <c r="E533" s="5" t="s">
        <v>383</v>
      </c>
      <c r="L533" s="5" t="s">
        <v>405</v>
      </c>
      <c r="M533" s="5" t="s">
        <v>3489</v>
      </c>
      <c r="N533" s="5" t="s">
        <v>1164</v>
      </c>
      <c r="O533" s="5" t="s">
        <v>383</v>
      </c>
      <c r="P533" s="5">
        <v>6384498</v>
      </c>
      <c r="Q533" s="5">
        <v>3158775793</v>
      </c>
      <c r="V533" s="5" t="s">
        <v>1964</v>
      </c>
    </row>
    <row r="534" spans="1:29" ht="15" customHeight="1" x14ac:dyDescent="0.25">
      <c r="A534" s="5">
        <v>1691</v>
      </c>
      <c r="B534" s="2" t="s">
        <v>1965</v>
      </c>
      <c r="C534" s="5" t="s">
        <v>2595</v>
      </c>
      <c r="D534" s="5" t="s">
        <v>1958</v>
      </c>
      <c r="E534" s="5" t="s">
        <v>383</v>
      </c>
      <c r="F534" s="5" t="s">
        <v>2596</v>
      </c>
      <c r="G534" s="5" t="s">
        <v>1506</v>
      </c>
      <c r="H534" s="5" t="s">
        <v>89</v>
      </c>
      <c r="L534" s="5" t="s">
        <v>405</v>
      </c>
      <c r="M534" s="5" t="s">
        <v>1987</v>
      </c>
      <c r="N534" s="5" t="s">
        <v>906</v>
      </c>
      <c r="O534" s="5" t="s">
        <v>89</v>
      </c>
      <c r="P534" s="5">
        <v>6965368</v>
      </c>
      <c r="Q534" s="5">
        <v>3125216887</v>
      </c>
      <c r="V534" s="5" t="s">
        <v>1966</v>
      </c>
    </row>
    <row r="535" spans="1:29" ht="15" customHeight="1" x14ac:dyDescent="0.25">
      <c r="A535" s="5">
        <v>2985</v>
      </c>
      <c r="B535" s="2" t="s">
        <v>1967</v>
      </c>
      <c r="C535" s="5" t="s">
        <v>2806</v>
      </c>
      <c r="D535" s="5" t="s">
        <v>1982</v>
      </c>
      <c r="E535" s="5" t="s">
        <v>383</v>
      </c>
      <c r="M535" s="5" t="s">
        <v>3440</v>
      </c>
      <c r="N535" s="5" t="s">
        <v>382</v>
      </c>
      <c r="O535" s="5" t="s">
        <v>383</v>
      </c>
      <c r="P535" s="5">
        <v>3106969892</v>
      </c>
      <c r="Q535" s="5">
        <v>6381800</v>
      </c>
      <c r="V535" s="5" t="s">
        <v>1968</v>
      </c>
      <c r="X535" s="5" t="s">
        <v>3022</v>
      </c>
    </row>
    <row r="536" spans="1:29" ht="15" customHeight="1" x14ac:dyDescent="0.25">
      <c r="A536" s="5">
        <v>2801</v>
      </c>
      <c r="B536" s="2" t="s">
        <v>1969</v>
      </c>
      <c r="C536" s="5" t="s">
        <v>2597</v>
      </c>
      <c r="D536" s="5" t="s">
        <v>1983</v>
      </c>
      <c r="E536" s="5" t="s">
        <v>383</v>
      </c>
      <c r="M536" s="5" t="s">
        <v>2952</v>
      </c>
      <c r="N536" s="5" t="s">
        <v>382</v>
      </c>
      <c r="O536" s="5" t="s">
        <v>383</v>
      </c>
      <c r="P536" s="5" t="s">
        <v>3538</v>
      </c>
      <c r="Q536" s="5">
        <v>3213435623</v>
      </c>
      <c r="V536" s="5" t="s">
        <v>1970</v>
      </c>
    </row>
    <row r="537" spans="1:29" ht="15" customHeight="1" x14ac:dyDescent="0.25">
      <c r="A537" s="5">
        <v>1930</v>
      </c>
      <c r="B537" s="2" t="s">
        <v>1973</v>
      </c>
      <c r="C537" s="5" t="s">
        <v>2036</v>
      </c>
      <c r="D537" s="5" t="s">
        <v>827</v>
      </c>
      <c r="E537" s="5" t="s">
        <v>383</v>
      </c>
      <c r="L537" s="5" t="s">
        <v>1974</v>
      </c>
      <c r="M537" s="5" t="s">
        <v>2969</v>
      </c>
      <c r="N537" s="5" t="s">
        <v>906</v>
      </c>
      <c r="O537" s="5" t="s">
        <v>89</v>
      </c>
      <c r="P537" s="5">
        <v>3506572896</v>
      </c>
      <c r="V537" s="5" t="s">
        <v>1975</v>
      </c>
    </row>
    <row r="538" spans="1:29" ht="15" customHeight="1" x14ac:dyDescent="0.25">
      <c r="A538" s="5">
        <v>2499</v>
      </c>
      <c r="B538" s="2" t="s">
        <v>1976</v>
      </c>
      <c r="C538" s="5" t="s">
        <v>2807</v>
      </c>
      <c r="D538" s="5" t="s">
        <v>1958</v>
      </c>
      <c r="E538" s="5" t="s">
        <v>383</v>
      </c>
      <c r="L538" s="5" t="s">
        <v>986</v>
      </c>
      <c r="M538" s="5" t="s">
        <v>2908</v>
      </c>
      <c r="N538" s="5" t="s">
        <v>906</v>
      </c>
      <c r="O538" s="5" t="s">
        <v>89</v>
      </c>
      <c r="P538" s="5">
        <v>3183733977</v>
      </c>
      <c r="Q538" s="5">
        <v>3102882073</v>
      </c>
      <c r="V538" s="5" t="s">
        <v>1977</v>
      </c>
    </row>
    <row r="539" spans="1:29" ht="15" customHeight="1" x14ac:dyDescent="0.25">
      <c r="A539" s="5">
        <v>1808</v>
      </c>
      <c r="B539" s="2" t="s">
        <v>1978</v>
      </c>
      <c r="C539" s="5" t="s">
        <v>3066</v>
      </c>
      <c r="D539" s="5" t="s">
        <v>1986</v>
      </c>
      <c r="E539" s="5" t="s">
        <v>383</v>
      </c>
      <c r="L539" s="5" t="s">
        <v>422</v>
      </c>
      <c r="M539" s="5" t="s">
        <v>3290</v>
      </c>
      <c r="N539" s="5" t="s">
        <v>1164</v>
      </c>
      <c r="O539" s="5" t="s">
        <v>383</v>
      </c>
      <c r="P539" s="5">
        <v>3176440478</v>
      </c>
      <c r="Q539" s="5">
        <v>3163540832</v>
      </c>
      <c r="V539" s="10" t="s">
        <v>1955</v>
      </c>
    </row>
    <row r="540" spans="1:29" ht="15" customHeight="1" x14ac:dyDescent="0.25">
      <c r="A540" s="5">
        <v>2722</v>
      </c>
      <c r="B540" s="2" t="s">
        <v>1979</v>
      </c>
      <c r="C540" s="5" t="s">
        <v>3067</v>
      </c>
      <c r="D540" s="5" t="s">
        <v>1985</v>
      </c>
      <c r="E540" s="5" t="s">
        <v>383</v>
      </c>
      <c r="L540" s="5" t="s">
        <v>205</v>
      </c>
      <c r="M540" s="5" t="s">
        <v>3291</v>
      </c>
      <c r="N540" s="5" t="s">
        <v>1985</v>
      </c>
      <c r="O540" s="5" t="s">
        <v>383</v>
      </c>
      <c r="P540" s="5">
        <v>3158784878</v>
      </c>
      <c r="V540" s="5" t="s">
        <v>1980</v>
      </c>
    </row>
    <row r="541" spans="1:29" ht="15" customHeight="1" x14ac:dyDescent="0.25">
      <c r="A541" s="5">
        <v>2655</v>
      </c>
      <c r="B541" s="2" t="s">
        <v>1981</v>
      </c>
      <c r="C541" s="5" t="s">
        <v>2808</v>
      </c>
      <c r="D541" s="5" t="s">
        <v>1984</v>
      </c>
      <c r="E541" s="5" t="s">
        <v>383</v>
      </c>
      <c r="M541" s="5" t="s">
        <v>3292</v>
      </c>
      <c r="N541" s="5" t="s">
        <v>1992</v>
      </c>
      <c r="O541" s="5" t="s">
        <v>383</v>
      </c>
      <c r="P541" s="5">
        <v>3108788694</v>
      </c>
      <c r="Q541" s="5">
        <v>7241459</v>
      </c>
      <c r="V541" s="5" t="s">
        <v>1988</v>
      </c>
    </row>
    <row r="542" spans="1:29" ht="15" customHeight="1" x14ac:dyDescent="0.25">
      <c r="A542" s="5">
        <v>1725</v>
      </c>
      <c r="B542" s="2" t="s">
        <v>1989</v>
      </c>
      <c r="C542" s="5" t="s">
        <v>2598</v>
      </c>
      <c r="D542" s="5" t="s">
        <v>1982</v>
      </c>
      <c r="E542" s="5" t="s">
        <v>383</v>
      </c>
      <c r="L542" s="5" t="s">
        <v>405</v>
      </c>
      <c r="M542" s="5" t="s">
        <v>3293</v>
      </c>
      <c r="N542" s="5" t="s">
        <v>382</v>
      </c>
      <c r="O542" s="5" t="s">
        <v>383</v>
      </c>
      <c r="P542" s="5">
        <v>6474752</v>
      </c>
      <c r="Q542" s="5">
        <v>3183309213</v>
      </c>
      <c r="V542" s="5" t="s">
        <v>1990</v>
      </c>
    </row>
    <row r="543" spans="1:29" ht="15" customHeight="1" x14ac:dyDescent="0.25">
      <c r="A543" s="5">
        <v>2958</v>
      </c>
      <c r="B543" s="2" t="s">
        <v>1991</v>
      </c>
      <c r="C543" s="5" t="s">
        <v>2809</v>
      </c>
      <c r="D543" s="5" t="s">
        <v>1986</v>
      </c>
      <c r="E543" s="5" t="s">
        <v>383</v>
      </c>
      <c r="M543" s="5" t="s">
        <v>2953</v>
      </c>
      <c r="N543" s="5" t="s">
        <v>1164</v>
      </c>
      <c r="O543" s="5" t="s">
        <v>383</v>
      </c>
      <c r="P543" s="5">
        <v>3154541865</v>
      </c>
    </row>
    <row r="544" spans="1:29" ht="15" customHeight="1" x14ac:dyDescent="0.25">
      <c r="A544" s="5">
        <v>2589</v>
      </c>
      <c r="B544" s="2" t="s">
        <v>1993</v>
      </c>
      <c r="C544" s="5" t="s">
        <v>2810</v>
      </c>
      <c r="D544" s="5" t="s">
        <v>1958</v>
      </c>
      <c r="E544" s="5" t="s">
        <v>383</v>
      </c>
      <c r="L544" s="5" t="s">
        <v>96</v>
      </c>
      <c r="P544" s="5">
        <v>3183865315</v>
      </c>
      <c r="V544" s="5" t="s">
        <v>1994</v>
      </c>
    </row>
    <row r="545" spans="1:22" ht="15" customHeight="1" x14ac:dyDescent="0.25">
      <c r="A545" s="5">
        <v>1999</v>
      </c>
      <c r="B545" s="2" t="s">
        <v>1995</v>
      </c>
      <c r="C545" s="5" t="s">
        <v>2599</v>
      </c>
      <c r="D545" s="5" t="s">
        <v>1992</v>
      </c>
      <c r="E545" s="5" t="s">
        <v>383</v>
      </c>
      <c r="L545" s="5" t="s">
        <v>405</v>
      </c>
      <c r="M545" s="5" t="s">
        <v>3441</v>
      </c>
      <c r="N545" s="5" t="s">
        <v>1960</v>
      </c>
      <c r="O545" s="5" t="s">
        <v>383</v>
      </c>
      <c r="P545" s="5" t="s">
        <v>3539</v>
      </c>
      <c r="V545" s="5" t="s">
        <v>1996</v>
      </c>
    </row>
    <row r="546" spans="1:22" ht="15" customHeight="1" x14ac:dyDescent="0.25">
      <c r="A546" s="5">
        <v>1890</v>
      </c>
      <c r="B546" s="2" t="s">
        <v>1997</v>
      </c>
      <c r="C546" s="5" t="s">
        <v>2846</v>
      </c>
      <c r="D546" s="5" t="s">
        <v>1632</v>
      </c>
      <c r="E546" s="5" t="s">
        <v>383</v>
      </c>
      <c r="L546" s="5" t="s">
        <v>405</v>
      </c>
      <c r="M546" s="5" t="s">
        <v>3336</v>
      </c>
      <c r="N546" s="5" t="s">
        <v>359</v>
      </c>
      <c r="O546" s="5" t="s">
        <v>12</v>
      </c>
      <c r="P546" s="5">
        <v>3044830073</v>
      </c>
      <c r="Q546" s="5">
        <v>5575223</v>
      </c>
      <c r="V546" s="5" t="s">
        <v>1998</v>
      </c>
    </row>
    <row r="547" spans="1:22" ht="15" customHeight="1" x14ac:dyDescent="0.25">
      <c r="A547" s="5">
        <v>2750</v>
      </c>
      <c r="B547" s="2" t="s">
        <v>1999</v>
      </c>
      <c r="C547" s="5" t="s">
        <v>2600</v>
      </c>
      <c r="D547" s="5" t="s">
        <v>1958</v>
      </c>
      <c r="E547" s="5" t="s">
        <v>383</v>
      </c>
      <c r="L547" s="5" t="s">
        <v>38</v>
      </c>
      <c r="M547" s="5" t="s">
        <v>3442</v>
      </c>
      <c r="N547" s="5" t="s">
        <v>382</v>
      </c>
      <c r="O547" s="5" t="s">
        <v>383</v>
      </c>
      <c r="P547" s="5">
        <v>3167509438</v>
      </c>
      <c r="Q547" s="5">
        <v>3167449421</v>
      </c>
      <c r="R547" s="5">
        <v>3183839006</v>
      </c>
      <c r="V547" s="5" t="s">
        <v>2000</v>
      </c>
    </row>
    <row r="548" spans="1:22" ht="15" customHeight="1" x14ac:dyDescent="0.25">
      <c r="A548" s="5">
        <v>1922</v>
      </c>
      <c r="B548" s="2" t="s">
        <v>2001</v>
      </c>
      <c r="C548" s="5" t="s">
        <v>2601</v>
      </c>
      <c r="D548" s="5" t="s">
        <v>1019</v>
      </c>
      <c r="E548" s="5" t="s">
        <v>383</v>
      </c>
      <c r="L548" s="5" t="s">
        <v>405</v>
      </c>
      <c r="M548" s="5" t="s">
        <v>3490</v>
      </c>
      <c r="N548" s="5" t="s">
        <v>1019</v>
      </c>
      <c r="O548" s="5" t="s">
        <v>383</v>
      </c>
      <c r="P548" s="5">
        <v>3153833242</v>
      </c>
      <c r="V548" s="5" t="s">
        <v>2002</v>
      </c>
    </row>
    <row r="549" spans="1:22" ht="15" customHeight="1" x14ac:dyDescent="0.25">
      <c r="A549" s="5">
        <v>2774</v>
      </c>
      <c r="B549" s="2" t="s">
        <v>2003</v>
      </c>
      <c r="C549" s="5" t="s">
        <v>2602</v>
      </c>
      <c r="D549" s="5" t="s">
        <v>1019</v>
      </c>
      <c r="E549" s="5" t="s">
        <v>383</v>
      </c>
      <c r="L549" s="5" t="s">
        <v>205</v>
      </c>
      <c r="M549" s="5" t="s">
        <v>13</v>
      </c>
      <c r="P549" s="5">
        <v>3134233482</v>
      </c>
      <c r="V549" s="5" t="s">
        <v>2004</v>
      </c>
    </row>
    <row r="550" spans="1:22" ht="15" customHeight="1" x14ac:dyDescent="0.25">
      <c r="A550" s="5" t="s">
        <v>3065</v>
      </c>
      <c r="B550" s="2" t="s">
        <v>2005</v>
      </c>
      <c r="C550" s="5" t="s">
        <v>2603</v>
      </c>
      <c r="D550" s="5" t="s">
        <v>1019</v>
      </c>
      <c r="E550" s="5" t="s">
        <v>383</v>
      </c>
      <c r="L550" s="5" t="s">
        <v>405</v>
      </c>
      <c r="M550" s="5" t="s">
        <v>2013</v>
      </c>
      <c r="N550" s="5" t="s">
        <v>2012</v>
      </c>
      <c r="O550" s="5" t="s">
        <v>89</v>
      </c>
      <c r="P550" s="5">
        <v>8709606</v>
      </c>
      <c r="Q550" s="5">
        <v>3165214058</v>
      </c>
      <c r="V550" s="5" t="s">
        <v>2006</v>
      </c>
    </row>
    <row r="551" spans="1:22" ht="15" customHeight="1" x14ac:dyDescent="0.25">
      <c r="A551" s="5">
        <v>1546</v>
      </c>
      <c r="B551" s="2" t="s">
        <v>2007</v>
      </c>
      <c r="C551" s="5" t="s">
        <v>2604</v>
      </c>
      <c r="D551" s="5" t="s">
        <v>1960</v>
      </c>
      <c r="E551" s="5" t="s">
        <v>383</v>
      </c>
      <c r="F551" s="5" t="s">
        <v>2014</v>
      </c>
      <c r="G551" s="5" t="s">
        <v>1662</v>
      </c>
      <c r="H551" s="5" t="s">
        <v>1024</v>
      </c>
      <c r="L551" s="5" t="s">
        <v>405</v>
      </c>
      <c r="M551" s="5" t="s">
        <v>2015</v>
      </c>
      <c r="N551" s="5" t="s">
        <v>382</v>
      </c>
      <c r="O551" s="5" t="s">
        <v>383</v>
      </c>
      <c r="P551" s="5">
        <v>6914593</v>
      </c>
      <c r="Q551" s="5">
        <v>3214538575</v>
      </c>
      <c r="V551" s="10" t="s">
        <v>2008</v>
      </c>
    </row>
    <row r="552" spans="1:22" ht="15" customHeight="1" x14ac:dyDescent="0.25">
      <c r="A552" s="5">
        <v>1864</v>
      </c>
      <c r="B552" s="2" t="s">
        <v>2009</v>
      </c>
      <c r="C552" s="5" t="s">
        <v>2510</v>
      </c>
      <c r="D552" s="5" t="s">
        <v>1983</v>
      </c>
      <c r="E552" s="5" t="s">
        <v>383</v>
      </c>
      <c r="L552" s="5" t="s">
        <v>405</v>
      </c>
      <c r="M552" s="5" t="s">
        <v>3516</v>
      </c>
      <c r="N552" s="5" t="s">
        <v>382</v>
      </c>
      <c r="O552" s="5" t="s">
        <v>383</v>
      </c>
      <c r="P552" s="5">
        <v>6381903</v>
      </c>
      <c r="Q552" s="5">
        <v>3148851807</v>
      </c>
      <c r="V552" s="5" t="s">
        <v>2010</v>
      </c>
    </row>
    <row r="553" spans="1:22" ht="15" customHeight="1" x14ac:dyDescent="0.25">
      <c r="A553" s="5">
        <v>2659</v>
      </c>
      <c r="B553" s="2" t="s">
        <v>2011</v>
      </c>
      <c r="C553" s="5" t="s">
        <v>2811</v>
      </c>
      <c r="D553" s="5" t="s">
        <v>1982</v>
      </c>
      <c r="E553" s="5" t="s">
        <v>383</v>
      </c>
      <c r="L553" s="5" t="s">
        <v>65</v>
      </c>
      <c r="M553" s="5" t="s">
        <v>13</v>
      </c>
      <c r="P553" s="5">
        <v>3183120031</v>
      </c>
      <c r="Q553" s="5">
        <v>3187129742</v>
      </c>
      <c r="V553" s="5" t="s">
        <v>2016</v>
      </c>
    </row>
    <row r="554" spans="1:22" ht="15" customHeight="1" x14ac:dyDescent="0.25">
      <c r="A554" s="5">
        <v>2730</v>
      </c>
      <c r="B554" s="2" t="s">
        <v>2017</v>
      </c>
      <c r="C554" s="5" t="s">
        <v>2605</v>
      </c>
      <c r="D554" s="5" t="s">
        <v>1983</v>
      </c>
      <c r="E554" s="5" t="s">
        <v>383</v>
      </c>
      <c r="L554" s="5" t="s">
        <v>45</v>
      </c>
      <c r="M554" s="5" t="s">
        <v>3443</v>
      </c>
      <c r="N554" s="5" t="s">
        <v>382</v>
      </c>
      <c r="O554" s="5" t="s">
        <v>383</v>
      </c>
      <c r="P554" s="5">
        <v>3013721246</v>
      </c>
      <c r="V554" s="5" t="s">
        <v>2018</v>
      </c>
    </row>
    <row r="555" spans="1:22" ht="15" customHeight="1" x14ac:dyDescent="0.25">
      <c r="A555" s="5">
        <v>2742</v>
      </c>
      <c r="B555" s="2" t="s">
        <v>2019</v>
      </c>
      <c r="C555" s="5" t="s">
        <v>2606</v>
      </c>
      <c r="D555" s="5" t="s">
        <v>2034</v>
      </c>
      <c r="E555" s="5" t="s">
        <v>383</v>
      </c>
      <c r="L555" s="5" t="s">
        <v>38</v>
      </c>
      <c r="M555" s="5" t="s">
        <v>13</v>
      </c>
      <c r="P555" s="5">
        <v>3134578114</v>
      </c>
      <c r="V555" s="5" t="s">
        <v>2020</v>
      </c>
    </row>
    <row r="556" spans="1:22" ht="15" customHeight="1" x14ac:dyDescent="0.25">
      <c r="A556" s="5">
        <v>1663</v>
      </c>
      <c r="B556" s="2" t="s">
        <v>2021</v>
      </c>
      <c r="C556" s="5" t="s">
        <v>2607</v>
      </c>
      <c r="D556" s="5" t="s">
        <v>1960</v>
      </c>
      <c r="E556" s="5" t="s">
        <v>383</v>
      </c>
      <c r="L556" s="5" t="s">
        <v>405</v>
      </c>
      <c r="M556" s="5" t="s">
        <v>3294</v>
      </c>
      <c r="N556" s="5" t="s">
        <v>382</v>
      </c>
      <c r="O556" s="5" t="s">
        <v>383</v>
      </c>
      <c r="P556" s="5">
        <v>6420623</v>
      </c>
      <c r="Q556" s="5">
        <v>6337981</v>
      </c>
      <c r="R556" s="5">
        <v>6429251</v>
      </c>
      <c r="V556" s="5" t="s">
        <v>2022</v>
      </c>
    </row>
    <row r="557" spans="1:22" ht="15" customHeight="1" x14ac:dyDescent="0.25">
      <c r="A557" s="5">
        <v>2685</v>
      </c>
      <c r="B557" s="2" t="s">
        <v>2023</v>
      </c>
      <c r="C557" s="5" t="s">
        <v>2608</v>
      </c>
      <c r="D557" s="5" t="s">
        <v>909</v>
      </c>
      <c r="E557" s="5" t="s">
        <v>383</v>
      </c>
      <c r="L557" s="5" t="s">
        <v>1058</v>
      </c>
      <c r="M557" s="5" t="s">
        <v>3517</v>
      </c>
      <c r="N557" s="5" t="s">
        <v>382</v>
      </c>
      <c r="O557" s="5" t="s">
        <v>383</v>
      </c>
      <c r="P557" s="5">
        <v>3204495127</v>
      </c>
      <c r="V557" s="5" t="s">
        <v>2024</v>
      </c>
    </row>
    <row r="558" spans="1:22" ht="15" customHeight="1" x14ac:dyDescent="0.25">
      <c r="A558" s="5">
        <v>2849</v>
      </c>
      <c r="B558" s="2" t="s">
        <v>2025</v>
      </c>
      <c r="C558" s="5" t="s">
        <v>2609</v>
      </c>
      <c r="D558" s="5" t="s">
        <v>2032</v>
      </c>
      <c r="E558" s="5" t="s">
        <v>383</v>
      </c>
      <c r="M558" s="5" t="s">
        <v>3444</v>
      </c>
      <c r="N558" s="5" t="s">
        <v>382</v>
      </c>
      <c r="O558" s="5" t="s">
        <v>383</v>
      </c>
      <c r="P558" s="5">
        <v>3004549855</v>
      </c>
    </row>
    <row r="559" spans="1:22" ht="15" customHeight="1" x14ac:dyDescent="0.25">
      <c r="A559" s="5">
        <v>1178</v>
      </c>
      <c r="B559" s="2" t="s">
        <v>2026</v>
      </c>
      <c r="C559" s="5" t="s">
        <v>2515</v>
      </c>
      <c r="D559" s="5" t="s">
        <v>2033</v>
      </c>
      <c r="E559" s="5" t="s">
        <v>383</v>
      </c>
      <c r="L559" s="5" t="s">
        <v>38</v>
      </c>
      <c r="M559" s="5" t="s">
        <v>13</v>
      </c>
      <c r="P559" s="5">
        <v>3115196848</v>
      </c>
      <c r="V559" s="5" t="s">
        <v>2027</v>
      </c>
    </row>
    <row r="560" spans="1:22" ht="15" customHeight="1" x14ac:dyDescent="0.25">
      <c r="A560" s="5">
        <v>2275</v>
      </c>
      <c r="B560" s="2" t="s">
        <v>2028</v>
      </c>
      <c r="C560" s="5" t="s">
        <v>2610</v>
      </c>
      <c r="D560" s="5" t="s">
        <v>1958</v>
      </c>
      <c r="E560" s="5" t="s">
        <v>383</v>
      </c>
      <c r="L560" s="5" t="s">
        <v>405</v>
      </c>
      <c r="M560" s="5" t="s">
        <v>2959</v>
      </c>
      <c r="N560" s="5" t="s">
        <v>1958</v>
      </c>
      <c r="O560" s="5" t="s">
        <v>383</v>
      </c>
      <c r="P560" s="5">
        <v>6260011</v>
      </c>
      <c r="Q560" s="5">
        <v>3164690957</v>
      </c>
      <c r="V560" s="5" t="s">
        <v>2029</v>
      </c>
    </row>
    <row r="561" spans="1:22" ht="15" customHeight="1" x14ac:dyDescent="0.25">
      <c r="A561" s="5">
        <v>2830</v>
      </c>
      <c r="B561" s="2" t="s">
        <v>2030</v>
      </c>
      <c r="C561" s="5" t="s">
        <v>2812</v>
      </c>
      <c r="D561" s="5" t="s">
        <v>1986</v>
      </c>
      <c r="E561" s="5" t="s">
        <v>383</v>
      </c>
      <c r="M561" s="5" t="s">
        <v>3518</v>
      </c>
      <c r="N561" s="5" t="s">
        <v>1164</v>
      </c>
      <c r="O561" s="5" t="s">
        <v>383</v>
      </c>
      <c r="P561" s="5">
        <v>3107500597</v>
      </c>
      <c r="V561" s="5" t="s">
        <v>2031</v>
      </c>
    </row>
    <row r="562" spans="1:22" ht="15" customHeight="1" x14ac:dyDescent="0.25">
      <c r="A562" s="5">
        <v>1743</v>
      </c>
      <c r="B562" s="2" t="s">
        <v>2035</v>
      </c>
      <c r="C562" s="5" t="s">
        <v>2036</v>
      </c>
      <c r="D562" s="5" t="s">
        <v>1019</v>
      </c>
      <c r="E562" s="5" t="s">
        <v>383</v>
      </c>
      <c r="L562" s="5" t="s">
        <v>405</v>
      </c>
      <c r="M562" s="5" t="s">
        <v>3295</v>
      </c>
      <c r="N562" s="5" t="s">
        <v>906</v>
      </c>
      <c r="O562" s="5" t="s">
        <v>89</v>
      </c>
      <c r="P562" s="5">
        <v>2737167</v>
      </c>
      <c r="Q562" s="5">
        <v>3102697884</v>
      </c>
      <c r="V562" s="5" t="s">
        <v>2037</v>
      </c>
    </row>
    <row r="563" spans="1:22" ht="15" customHeight="1" x14ac:dyDescent="0.25">
      <c r="A563" s="5">
        <v>2976</v>
      </c>
      <c r="B563" s="2" t="s">
        <v>2038</v>
      </c>
      <c r="C563" s="5" t="s">
        <v>2876</v>
      </c>
      <c r="D563" s="5" t="s">
        <v>2057</v>
      </c>
      <c r="E563" s="5" t="s">
        <v>383</v>
      </c>
      <c r="M563" s="5" t="s">
        <v>3337</v>
      </c>
      <c r="N563" s="5" t="s">
        <v>1958</v>
      </c>
      <c r="O563" s="5" t="s">
        <v>383</v>
      </c>
      <c r="V563" s="5" t="s">
        <v>2039</v>
      </c>
    </row>
    <row r="564" spans="1:22" ht="15" customHeight="1" x14ac:dyDescent="0.25">
      <c r="A564" s="5">
        <v>2376</v>
      </c>
      <c r="B564" s="2" t="s">
        <v>2040</v>
      </c>
      <c r="C564" s="5" t="s">
        <v>2611</v>
      </c>
      <c r="D564" s="5" t="s">
        <v>2041</v>
      </c>
      <c r="E564" s="5" t="s">
        <v>383</v>
      </c>
      <c r="L564" s="5" t="s">
        <v>205</v>
      </c>
      <c r="M564" s="5" t="s">
        <v>3330</v>
      </c>
      <c r="P564" s="5">
        <v>3208031847</v>
      </c>
      <c r="Q564" s="5" t="s">
        <v>3548</v>
      </c>
      <c r="V564" s="5" t="s">
        <v>2042</v>
      </c>
    </row>
    <row r="565" spans="1:22" ht="15" customHeight="1" x14ac:dyDescent="0.25">
      <c r="A565" s="5">
        <v>1945</v>
      </c>
      <c r="B565" s="2" t="s">
        <v>2043</v>
      </c>
      <c r="C565" s="5" t="s">
        <v>2612</v>
      </c>
      <c r="D565" s="5" t="s">
        <v>1982</v>
      </c>
      <c r="E565" s="5" t="s">
        <v>383</v>
      </c>
      <c r="L565" s="5" t="s">
        <v>405</v>
      </c>
      <c r="M565" s="5" t="s">
        <v>2059</v>
      </c>
      <c r="N565" s="5" t="s">
        <v>1164</v>
      </c>
      <c r="O565" s="5" t="s">
        <v>383</v>
      </c>
      <c r="P565" s="5">
        <v>6384136</v>
      </c>
      <c r="Q565" s="5">
        <v>3168755875</v>
      </c>
      <c r="V565" s="5" t="s">
        <v>2044</v>
      </c>
    </row>
    <row r="566" spans="1:22" ht="15" customHeight="1" x14ac:dyDescent="0.25">
      <c r="A566" s="5">
        <v>2839</v>
      </c>
      <c r="B566" s="2" t="s">
        <v>2045</v>
      </c>
      <c r="C566" s="5" t="s">
        <v>2813</v>
      </c>
      <c r="D566" s="5" t="s">
        <v>1270</v>
      </c>
      <c r="E566" s="5" t="s">
        <v>383</v>
      </c>
      <c r="M566" s="5" t="s">
        <v>3296</v>
      </c>
      <c r="N566" s="5" t="s">
        <v>1992</v>
      </c>
      <c r="O566" s="5" t="s">
        <v>383</v>
      </c>
      <c r="P566" s="5">
        <v>3166939319</v>
      </c>
      <c r="Q566" s="5">
        <v>7242114</v>
      </c>
      <c r="V566" s="5" t="s">
        <v>2046</v>
      </c>
    </row>
    <row r="567" spans="1:22" ht="15" customHeight="1" x14ac:dyDescent="0.25">
      <c r="A567" s="5">
        <v>2788</v>
      </c>
      <c r="B567" s="2" t="s">
        <v>2047</v>
      </c>
      <c r="C567" s="5" t="s">
        <v>2613</v>
      </c>
      <c r="D567" s="5" t="s">
        <v>1958</v>
      </c>
      <c r="E567" s="5" t="s">
        <v>383</v>
      </c>
      <c r="L567" s="5" t="s">
        <v>1222</v>
      </c>
      <c r="M567" s="5" t="s">
        <v>3445</v>
      </c>
      <c r="P567" s="5">
        <v>3222197019</v>
      </c>
      <c r="Q567" s="5">
        <v>3005096615</v>
      </c>
      <c r="V567" s="5" t="s">
        <v>2048</v>
      </c>
    </row>
    <row r="568" spans="1:22" ht="15" customHeight="1" x14ac:dyDescent="0.25">
      <c r="A568" s="5">
        <v>2383</v>
      </c>
      <c r="B568" s="2" t="s">
        <v>2049</v>
      </c>
      <c r="C568" s="5" t="s">
        <v>2614</v>
      </c>
      <c r="D568" s="5" t="s">
        <v>909</v>
      </c>
      <c r="E568" s="5" t="s">
        <v>383</v>
      </c>
      <c r="M568" s="5" t="s">
        <v>3331</v>
      </c>
      <c r="N568" s="5" t="s">
        <v>382</v>
      </c>
      <c r="O568" s="5" t="s">
        <v>383</v>
      </c>
      <c r="P568" s="5">
        <v>6430001</v>
      </c>
      <c r="Q568" s="5">
        <v>3164676962</v>
      </c>
      <c r="V568" s="5" t="s">
        <v>2050</v>
      </c>
    </row>
    <row r="569" spans="1:22" ht="15" customHeight="1" x14ac:dyDescent="0.25">
      <c r="A569" s="5">
        <v>2835</v>
      </c>
      <c r="B569" s="2" t="s">
        <v>2051</v>
      </c>
      <c r="C569" s="5" t="s">
        <v>2814</v>
      </c>
      <c r="D569" s="5" t="s">
        <v>1984</v>
      </c>
      <c r="E569" s="5" t="s">
        <v>383</v>
      </c>
      <c r="M569" s="5" t="s">
        <v>3446</v>
      </c>
      <c r="N569" s="5" t="s">
        <v>906</v>
      </c>
      <c r="O569" s="5" t="s">
        <v>89</v>
      </c>
      <c r="V569" s="5" t="s">
        <v>2052</v>
      </c>
    </row>
    <row r="570" spans="1:22" ht="15" customHeight="1" x14ac:dyDescent="0.25">
      <c r="A570" s="5">
        <v>2296</v>
      </c>
      <c r="B570" s="2" t="s">
        <v>2053</v>
      </c>
      <c r="E570" s="5" t="s">
        <v>383</v>
      </c>
      <c r="L570" s="5" t="s">
        <v>405</v>
      </c>
      <c r="M570" s="5" t="s">
        <v>13</v>
      </c>
      <c r="P570" s="5" t="s">
        <v>3540</v>
      </c>
      <c r="V570" s="5" t="s">
        <v>2054</v>
      </c>
    </row>
    <row r="571" spans="1:22" ht="15" customHeight="1" x14ac:dyDescent="0.25">
      <c r="A571" s="5">
        <v>1673</v>
      </c>
      <c r="B571" s="2" t="s">
        <v>2055</v>
      </c>
      <c r="C571" s="5" t="s">
        <v>2615</v>
      </c>
      <c r="D571" s="5" t="s">
        <v>2056</v>
      </c>
      <c r="E571" s="5" t="s">
        <v>383</v>
      </c>
      <c r="L571" s="5" t="s">
        <v>405</v>
      </c>
      <c r="M571" s="5" t="s">
        <v>2060</v>
      </c>
      <c r="N571" s="5" t="s">
        <v>2058</v>
      </c>
      <c r="O571" s="5" t="s">
        <v>383</v>
      </c>
      <c r="P571" s="5">
        <v>7583071</v>
      </c>
      <c r="Q571" s="5">
        <v>3138865151</v>
      </c>
      <c r="V571" s="5" t="s">
        <v>2061</v>
      </c>
    </row>
    <row r="572" spans="1:22" ht="15" customHeight="1" x14ac:dyDescent="0.25">
      <c r="A572" s="5">
        <v>1274</v>
      </c>
      <c r="B572" s="2" t="s">
        <v>2062</v>
      </c>
      <c r="C572" s="5" t="s">
        <v>2616</v>
      </c>
      <c r="D572" s="5" t="s">
        <v>2080</v>
      </c>
      <c r="E572" s="5" t="s">
        <v>383</v>
      </c>
      <c r="L572" s="5" t="s">
        <v>405</v>
      </c>
      <c r="M572" s="5" t="s">
        <v>2082</v>
      </c>
      <c r="N572" s="5" t="s">
        <v>382</v>
      </c>
      <c r="O572" s="5" t="s">
        <v>383</v>
      </c>
      <c r="P572" s="5">
        <v>3003003416</v>
      </c>
      <c r="Q572" s="5">
        <v>3144637774</v>
      </c>
      <c r="V572" s="5" t="s">
        <v>2063</v>
      </c>
    </row>
    <row r="573" spans="1:22" ht="15" customHeight="1" x14ac:dyDescent="0.25">
      <c r="A573" s="5">
        <v>2414</v>
      </c>
      <c r="B573" s="2" t="s">
        <v>2064</v>
      </c>
      <c r="C573" s="5" t="s">
        <v>2617</v>
      </c>
      <c r="D573" s="5" t="s">
        <v>1958</v>
      </c>
      <c r="E573" s="5" t="s">
        <v>383</v>
      </c>
      <c r="L573" s="5" t="s">
        <v>2065</v>
      </c>
      <c r="M573" s="5" t="s">
        <v>3447</v>
      </c>
      <c r="N573" s="5" t="s">
        <v>359</v>
      </c>
      <c r="O573" s="5" t="s">
        <v>12</v>
      </c>
      <c r="P573" s="5">
        <v>3137338454</v>
      </c>
      <c r="V573" s="5" t="s">
        <v>2066</v>
      </c>
    </row>
    <row r="574" spans="1:22" ht="15" customHeight="1" x14ac:dyDescent="0.25">
      <c r="A574" s="5">
        <v>2767</v>
      </c>
      <c r="B574" s="2" t="s">
        <v>2067</v>
      </c>
      <c r="C574" s="5" t="s">
        <v>2815</v>
      </c>
      <c r="D574" s="5" t="s">
        <v>1958</v>
      </c>
      <c r="E574" s="5" t="s">
        <v>383</v>
      </c>
      <c r="M574" s="5" t="s">
        <v>13</v>
      </c>
      <c r="P574" s="5">
        <v>3137223691</v>
      </c>
      <c r="Q574" s="5">
        <v>3152621286</v>
      </c>
      <c r="V574" s="5" t="s">
        <v>2068</v>
      </c>
    </row>
    <row r="575" spans="1:22" ht="15" customHeight="1" x14ac:dyDescent="0.25">
      <c r="A575" s="5">
        <v>1837</v>
      </c>
      <c r="B575" s="2" t="s">
        <v>2069</v>
      </c>
      <c r="C575" s="5" t="s">
        <v>2618</v>
      </c>
      <c r="D575" s="5" t="s">
        <v>909</v>
      </c>
      <c r="E575" s="5" t="s">
        <v>383</v>
      </c>
      <c r="L575" s="5" t="s">
        <v>96</v>
      </c>
      <c r="M575" s="5" t="s">
        <v>3491</v>
      </c>
      <c r="N575" s="5" t="s">
        <v>906</v>
      </c>
      <c r="O575" s="5" t="s">
        <v>89</v>
      </c>
      <c r="P575" s="5">
        <v>3134741264</v>
      </c>
      <c r="V575" s="5" t="s">
        <v>2070</v>
      </c>
    </row>
    <row r="576" spans="1:22" ht="15" customHeight="1" x14ac:dyDescent="0.25">
      <c r="A576" s="5">
        <v>2571</v>
      </c>
      <c r="B576" s="2" t="s">
        <v>2071</v>
      </c>
      <c r="C576" s="5" t="s">
        <v>2816</v>
      </c>
      <c r="D576" s="5" t="s">
        <v>1984</v>
      </c>
      <c r="E576" s="5" t="s">
        <v>383</v>
      </c>
      <c r="M576" s="5" t="s">
        <v>3297</v>
      </c>
      <c r="P576" s="5">
        <v>3108528853</v>
      </c>
      <c r="Q576" s="5">
        <v>3142937591</v>
      </c>
    </row>
    <row r="577" spans="1:22" ht="15" customHeight="1" x14ac:dyDescent="0.25">
      <c r="A577" s="5">
        <v>2871</v>
      </c>
      <c r="B577" s="2" t="s">
        <v>2072</v>
      </c>
      <c r="C577" s="5" t="s">
        <v>2619</v>
      </c>
      <c r="D577" s="5" t="s">
        <v>2079</v>
      </c>
      <c r="E577" s="5" t="s">
        <v>383</v>
      </c>
      <c r="M577" s="5" t="s">
        <v>3448</v>
      </c>
      <c r="N577" s="5" t="s">
        <v>1983</v>
      </c>
      <c r="O577" s="5" t="s">
        <v>383</v>
      </c>
      <c r="P577" s="5">
        <v>3203937820</v>
      </c>
      <c r="V577" s="5" t="s">
        <v>2073</v>
      </c>
    </row>
    <row r="578" spans="1:22" ht="15" customHeight="1" x14ac:dyDescent="0.25">
      <c r="A578" s="5">
        <v>1885</v>
      </c>
      <c r="B578" s="2" t="s">
        <v>2074</v>
      </c>
      <c r="C578" s="5" t="s">
        <v>2620</v>
      </c>
      <c r="D578" s="5" t="s">
        <v>2078</v>
      </c>
      <c r="E578" s="5" t="s">
        <v>383</v>
      </c>
      <c r="L578" s="5" t="s">
        <v>405</v>
      </c>
      <c r="M578" s="5" t="s">
        <v>2978</v>
      </c>
      <c r="N578" s="5" t="s">
        <v>1960</v>
      </c>
      <c r="O578" s="5" t="s">
        <v>383</v>
      </c>
      <c r="P578" s="5">
        <v>3043766653</v>
      </c>
      <c r="Q578" s="5">
        <v>3186446405</v>
      </c>
      <c r="V578" s="5" t="s">
        <v>2075</v>
      </c>
    </row>
    <row r="579" spans="1:22" ht="15" customHeight="1" x14ac:dyDescent="0.25">
      <c r="A579" s="5">
        <v>1838</v>
      </c>
      <c r="B579" s="2" t="s">
        <v>2076</v>
      </c>
      <c r="C579" s="5" t="s">
        <v>2621</v>
      </c>
      <c r="D579" s="5" t="s">
        <v>1958</v>
      </c>
      <c r="E579" s="5" t="s">
        <v>383</v>
      </c>
      <c r="L579" s="5" t="s">
        <v>405</v>
      </c>
      <c r="M579" s="5" t="s">
        <v>2081</v>
      </c>
      <c r="N579" s="5" t="s">
        <v>359</v>
      </c>
      <c r="O579" s="5" t="s">
        <v>12</v>
      </c>
      <c r="P579" s="5">
        <v>3104108198</v>
      </c>
      <c r="V579" s="5" t="s">
        <v>2077</v>
      </c>
    </row>
    <row r="580" spans="1:22" ht="15" customHeight="1" x14ac:dyDescent="0.25">
      <c r="A580" s="5">
        <v>2416</v>
      </c>
      <c r="B580" s="2" t="s">
        <v>2083</v>
      </c>
      <c r="C580" s="5" t="s">
        <v>558</v>
      </c>
      <c r="E580" s="5" t="s">
        <v>383</v>
      </c>
      <c r="L580" s="5" t="s">
        <v>2084</v>
      </c>
      <c r="M580" s="5" t="s">
        <v>3449</v>
      </c>
      <c r="P580" s="5">
        <v>3043804810</v>
      </c>
      <c r="V580" s="5" t="s">
        <v>2085</v>
      </c>
    </row>
    <row r="581" spans="1:22" ht="15" customHeight="1" x14ac:dyDescent="0.25">
      <c r="A581" s="5">
        <v>2762</v>
      </c>
      <c r="B581" s="2" t="s">
        <v>2086</v>
      </c>
      <c r="C581" s="5" t="s">
        <v>2671</v>
      </c>
      <c r="D581" s="5" t="s">
        <v>1958</v>
      </c>
      <c r="E581" s="5" t="s">
        <v>383</v>
      </c>
      <c r="L581" s="5" t="s">
        <v>2087</v>
      </c>
      <c r="P581" s="5">
        <v>3118100801</v>
      </c>
      <c r="Q581" s="5">
        <v>3203017493</v>
      </c>
      <c r="R581" s="5">
        <v>3167509438</v>
      </c>
      <c r="S581" s="5">
        <v>3167449421</v>
      </c>
      <c r="T581" s="5">
        <v>3183839006</v>
      </c>
      <c r="V581" s="5" t="s">
        <v>2088</v>
      </c>
    </row>
    <row r="582" spans="1:22" ht="15" customHeight="1" x14ac:dyDescent="0.25">
      <c r="A582" s="5">
        <v>1675</v>
      </c>
      <c r="B582" s="2" t="s">
        <v>2089</v>
      </c>
      <c r="C582" s="5" t="s">
        <v>2589</v>
      </c>
      <c r="D582" s="5" t="s">
        <v>1960</v>
      </c>
      <c r="E582" s="5" t="s">
        <v>383</v>
      </c>
      <c r="L582" s="5" t="s">
        <v>405</v>
      </c>
      <c r="M582" s="5" t="s">
        <v>2106</v>
      </c>
      <c r="N582" s="5" t="s">
        <v>382</v>
      </c>
      <c r="O582" s="5" t="s">
        <v>383</v>
      </c>
      <c r="P582" s="5">
        <v>6708128</v>
      </c>
      <c r="Q582" s="5">
        <v>3156428663</v>
      </c>
      <c r="V582" s="5" t="s">
        <v>2090</v>
      </c>
    </row>
    <row r="583" spans="1:22" ht="15" customHeight="1" x14ac:dyDescent="0.25">
      <c r="A583" s="5">
        <v>1854</v>
      </c>
      <c r="B583" s="2" t="s">
        <v>2091</v>
      </c>
      <c r="C583" s="5" t="s">
        <v>2622</v>
      </c>
      <c r="D583" s="5" t="s">
        <v>1983</v>
      </c>
      <c r="E583" s="5" t="s">
        <v>383</v>
      </c>
      <c r="L583" s="5" t="s">
        <v>405</v>
      </c>
      <c r="M583" s="5" t="s">
        <v>2107</v>
      </c>
      <c r="N583" s="5" t="s">
        <v>1983</v>
      </c>
      <c r="O583" s="5" t="s">
        <v>383</v>
      </c>
      <c r="P583" s="5">
        <v>6020781</v>
      </c>
      <c r="Q583" s="5">
        <v>6220988</v>
      </c>
      <c r="R583" s="5">
        <v>3102780747</v>
      </c>
      <c r="V583" s="5" t="s">
        <v>2092</v>
      </c>
    </row>
    <row r="584" spans="1:22" ht="15" customHeight="1" x14ac:dyDescent="0.25">
      <c r="A584" s="5">
        <v>2809</v>
      </c>
      <c r="B584" s="2" t="s">
        <v>2093</v>
      </c>
      <c r="C584" s="5" t="s">
        <v>2817</v>
      </c>
      <c r="D584" s="5" t="s">
        <v>1958</v>
      </c>
      <c r="E584" s="5" t="s">
        <v>383</v>
      </c>
      <c r="M584" s="5" t="s">
        <v>3450</v>
      </c>
      <c r="N584" s="5" t="s">
        <v>2105</v>
      </c>
      <c r="O584" s="5" t="s">
        <v>383</v>
      </c>
      <c r="V584" s="5" t="s">
        <v>2094</v>
      </c>
    </row>
    <row r="585" spans="1:22" ht="15" customHeight="1" x14ac:dyDescent="0.25">
      <c r="A585" s="5">
        <v>2867</v>
      </c>
      <c r="B585" s="2" t="s">
        <v>2095</v>
      </c>
      <c r="C585" s="5" t="s">
        <v>2818</v>
      </c>
      <c r="D585" s="5" t="s">
        <v>1985</v>
      </c>
      <c r="E585" s="5" t="s">
        <v>383</v>
      </c>
      <c r="M585" s="5" t="s">
        <v>3451</v>
      </c>
      <c r="N585" s="5" t="s">
        <v>382</v>
      </c>
      <c r="O585" s="5" t="s">
        <v>383</v>
      </c>
      <c r="P585" s="5">
        <v>3162655432</v>
      </c>
      <c r="V585" s="5" t="s">
        <v>2096</v>
      </c>
    </row>
    <row r="586" spans="1:22" ht="15" customHeight="1" x14ac:dyDescent="0.25">
      <c r="A586" s="5">
        <v>2573</v>
      </c>
      <c r="B586" s="2" t="s">
        <v>2097</v>
      </c>
      <c r="C586" s="5" t="s">
        <v>2819</v>
      </c>
      <c r="D586" s="5" t="s">
        <v>1958</v>
      </c>
      <c r="E586" s="5" t="s">
        <v>383</v>
      </c>
      <c r="M586" s="5" t="s">
        <v>3452</v>
      </c>
      <c r="N586" s="5" t="s">
        <v>1958</v>
      </c>
      <c r="O586" s="5" t="s">
        <v>383</v>
      </c>
      <c r="P586" s="5">
        <v>3007317768</v>
      </c>
      <c r="V586" s="5" t="s">
        <v>2098</v>
      </c>
    </row>
    <row r="587" spans="1:22" ht="15" customHeight="1" x14ac:dyDescent="0.25">
      <c r="A587" s="5">
        <v>1877</v>
      </c>
      <c r="B587" s="2" t="s">
        <v>2099</v>
      </c>
      <c r="C587" s="5" t="s">
        <v>2623</v>
      </c>
      <c r="D587" s="5" t="s">
        <v>1985</v>
      </c>
      <c r="E587" s="5" t="s">
        <v>383</v>
      </c>
      <c r="L587" s="5" t="s">
        <v>405</v>
      </c>
      <c r="M587" s="5" t="s">
        <v>3298</v>
      </c>
      <c r="N587" s="5" t="s">
        <v>906</v>
      </c>
      <c r="O587" s="5" t="s">
        <v>89</v>
      </c>
      <c r="P587" s="5">
        <v>2618158</v>
      </c>
      <c r="Q587" s="5">
        <v>3106885982</v>
      </c>
      <c r="V587" s="5" t="s">
        <v>2100</v>
      </c>
    </row>
    <row r="588" spans="1:22" ht="15" customHeight="1" x14ac:dyDescent="0.25">
      <c r="A588" s="5">
        <v>2290</v>
      </c>
      <c r="B588" s="2" t="s">
        <v>2101</v>
      </c>
      <c r="C588" s="5" t="s">
        <v>2624</v>
      </c>
      <c r="D588" s="5" t="s">
        <v>1960</v>
      </c>
      <c r="E588" s="5" t="s">
        <v>383</v>
      </c>
      <c r="L588" s="5" t="s">
        <v>479</v>
      </c>
      <c r="M588" s="5" t="s">
        <v>3299</v>
      </c>
      <c r="N588" s="5" t="s">
        <v>382</v>
      </c>
      <c r="O588" s="5" t="s">
        <v>383</v>
      </c>
      <c r="P588" s="5">
        <v>6570611</v>
      </c>
      <c r="Q588" s="5">
        <v>6578567</v>
      </c>
      <c r="R588" s="5" t="s">
        <v>3554</v>
      </c>
      <c r="V588" s="5" t="s">
        <v>2102</v>
      </c>
    </row>
    <row r="589" spans="1:22" ht="15" customHeight="1" x14ac:dyDescent="0.25">
      <c r="A589" s="5">
        <v>2874</v>
      </c>
      <c r="B589" s="2" t="s">
        <v>2103</v>
      </c>
      <c r="C589" s="5" t="s">
        <v>2877</v>
      </c>
      <c r="D589" s="5" t="s">
        <v>1958</v>
      </c>
      <c r="E589" s="5" t="s">
        <v>383</v>
      </c>
      <c r="M589" s="5" t="s">
        <v>2954</v>
      </c>
      <c r="N589" s="5" t="s">
        <v>84</v>
      </c>
      <c r="O589" s="5" t="s">
        <v>12</v>
      </c>
      <c r="P589" s="5">
        <v>8330088</v>
      </c>
      <c r="Q589" s="5">
        <v>3216468071</v>
      </c>
      <c r="V589" s="5" t="s">
        <v>2104</v>
      </c>
    </row>
    <row r="590" spans="1:22" ht="15" customHeight="1" x14ac:dyDescent="0.25">
      <c r="A590" s="5">
        <v>1615</v>
      </c>
      <c r="B590" s="2" t="s">
        <v>2108</v>
      </c>
      <c r="C590" s="5" t="s">
        <v>2625</v>
      </c>
      <c r="D590" s="5" t="s">
        <v>1983</v>
      </c>
      <c r="E590" s="5" t="s">
        <v>383</v>
      </c>
      <c r="L590" s="5" t="s">
        <v>405</v>
      </c>
      <c r="M590" s="5" t="s">
        <v>2976</v>
      </c>
      <c r="N590" s="5" t="s">
        <v>1164</v>
      </c>
      <c r="O590" s="5" t="s">
        <v>383</v>
      </c>
      <c r="P590" s="5">
        <v>6781019</v>
      </c>
      <c r="Q590" s="5">
        <v>6781012</v>
      </c>
      <c r="R590" s="5">
        <v>3214493394</v>
      </c>
      <c r="V590" s="5" t="s">
        <v>2109</v>
      </c>
    </row>
    <row r="591" spans="1:22" ht="15" customHeight="1" x14ac:dyDescent="0.25">
      <c r="A591" s="5">
        <v>2561</v>
      </c>
      <c r="B591" s="2" t="s">
        <v>2110</v>
      </c>
      <c r="C591" s="5" t="s">
        <v>562</v>
      </c>
      <c r="D591" s="5" t="s">
        <v>1958</v>
      </c>
      <c r="E591" s="5" t="s">
        <v>383</v>
      </c>
      <c r="L591" s="5" t="s">
        <v>205</v>
      </c>
      <c r="M591" s="5" t="s">
        <v>3492</v>
      </c>
      <c r="N591" s="5" t="s">
        <v>1958</v>
      </c>
      <c r="O591" s="5" t="s">
        <v>383</v>
      </c>
      <c r="P591" s="5" t="s">
        <v>2111</v>
      </c>
      <c r="Q591" s="5">
        <v>3153120674</v>
      </c>
    </row>
    <row r="592" spans="1:22" ht="15" customHeight="1" x14ac:dyDescent="0.25">
      <c r="A592" s="5">
        <v>2267</v>
      </c>
      <c r="B592" s="2" t="s">
        <v>2112</v>
      </c>
      <c r="C592" s="5" t="s">
        <v>2626</v>
      </c>
      <c r="D592" s="5" t="s">
        <v>413</v>
      </c>
      <c r="E592" s="5" t="s">
        <v>383</v>
      </c>
      <c r="L592" s="5" t="s">
        <v>1376</v>
      </c>
      <c r="M592" s="5" t="s">
        <v>3300</v>
      </c>
      <c r="N592" s="5" t="s">
        <v>1960</v>
      </c>
      <c r="O592" s="5" t="s">
        <v>383</v>
      </c>
      <c r="P592" s="5">
        <v>6563700</v>
      </c>
      <c r="Q592" s="5" t="s">
        <v>3549</v>
      </c>
      <c r="V592" s="5" t="s">
        <v>2113</v>
      </c>
    </row>
    <row r="593" spans="1:24" ht="15" customHeight="1" x14ac:dyDescent="0.25">
      <c r="A593" s="5">
        <v>2602</v>
      </c>
      <c r="B593" s="2" t="s">
        <v>2114</v>
      </c>
      <c r="C593" s="5" t="s">
        <v>2820</v>
      </c>
      <c r="D593" s="5" t="s">
        <v>1958</v>
      </c>
      <c r="E593" s="5" t="s">
        <v>383</v>
      </c>
      <c r="L593" s="5" t="s">
        <v>619</v>
      </c>
      <c r="M593" s="5" t="s">
        <v>2977</v>
      </c>
      <c r="N593" s="5" t="s">
        <v>151</v>
      </c>
      <c r="O593" s="5" t="s">
        <v>12</v>
      </c>
      <c r="P593" s="5">
        <v>3175741413</v>
      </c>
      <c r="V593" s="5" t="s">
        <v>2115</v>
      </c>
    </row>
    <row r="594" spans="1:24" ht="15" customHeight="1" x14ac:dyDescent="0.25">
      <c r="A594" s="5">
        <v>2559</v>
      </c>
      <c r="B594" s="2" t="s">
        <v>2116</v>
      </c>
      <c r="C594" s="5" t="s">
        <v>2821</v>
      </c>
      <c r="D594" s="5" t="s">
        <v>1961</v>
      </c>
      <c r="E594" s="5" t="s">
        <v>383</v>
      </c>
      <c r="M594" s="5" t="s">
        <v>3453</v>
      </c>
      <c r="N594" s="5" t="s">
        <v>382</v>
      </c>
      <c r="O594" s="5" t="s">
        <v>383</v>
      </c>
      <c r="P594" s="5">
        <v>3108549035</v>
      </c>
      <c r="Q594" s="5">
        <v>6522972</v>
      </c>
      <c r="V594" s="5" t="s">
        <v>2117</v>
      </c>
    </row>
    <row r="595" spans="1:24" ht="15" customHeight="1" x14ac:dyDescent="0.25">
      <c r="A595" s="5">
        <v>2406</v>
      </c>
      <c r="B595" s="2" t="s">
        <v>2118</v>
      </c>
      <c r="C595" s="5" t="s">
        <v>2627</v>
      </c>
      <c r="D595" s="5" t="s">
        <v>1958</v>
      </c>
      <c r="E595" s="5" t="s">
        <v>383</v>
      </c>
      <c r="L595" s="5" t="s">
        <v>205</v>
      </c>
      <c r="M595" s="5" t="s">
        <v>3454</v>
      </c>
      <c r="N595" s="5" t="s">
        <v>151</v>
      </c>
      <c r="O595" s="5" t="s">
        <v>12</v>
      </c>
      <c r="P595" s="5">
        <v>2803039</v>
      </c>
      <c r="Q595" s="5">
        <v>3104499070</v>
      </c>
      <c r="V595" s="5" t="s">
        <v>2119</v>
      </c>
    </row>
    <row r="596" spans="1:24" ht="15" customHeight="1" x14ac:dyDescent="0.25">
      <c r="A596" s="5">
        <v>2452</v>
      </c>
      <c r="B596" s="2" t="s">
        <v>2120</v>
      </c>
      <c r="C596" s="5" t="s">
        <v>2628</v>
      </c>
      <c r="D596" s="5" t="s">
        <v>2142</v>
      </c>
      <c r="E596" s="5" t="s">
        <v>434</v>
      </c>
      <c r="L596" s="5" t="s">
        <v>205</v>
      </c>
      <c r="M596" s="5" t="s">
        <v>3455</v>
      </c>
      <c r="N596" s="5" t="s">
        <v>621</v>
      </c>
      <c r="O596" s="5" t="s">
        <v>1863</v>
      </c>
      <c r="P596" s="5">
        <v>3113097198</v>
      </c>
      <c r="Q596" s="5">
        <v>3577222</v>
      </c>
      <c r="R596" s="5">
        <v>3114189073</v>
      </c>
      <c r="V596" s="5" t="s">
        <v>2121</v>
      </c>
    </row>
    <row r="597" spans="1:24" ht="15" customHeight="1" x14ac:dyDescent="0.25">
      <c r="A597" s="5">
        <v>2371</v>
      </c>
      <c r="B597" s="2" t="s">
        <v>2122</v>
      </c>
      <c r="C597" s="5" t="s">
        <v>2629</v>
      </c>
      <c r="E597" s="5" t="s">
        <v>434</v>
      </c>
      <c r="L597" s="5" t="s">
        <v>2123</v>
      </c>
      <c r="M597" s="5" t="s">
        <v>3332</v>
      </c>
      <c r="P597" s="5">
        <v>3148026421</v>
      </c>
      <c r="Q597" s="5">
        <v>3141503</v>
      </c>
      <c r="V597" s="5" t="s">
        <v>2124</v>
      </c>
    </row>
    <row r="598" spans="1:24" ht="15" customHeight="1" x14ac:dyDescent="0.25">
      <c r="A598" s="5">
        <v>1782</v>
      </c>
      <c r="B598" s="2" t="s">
        <v>2125</v>
      </c>
      <c r="C598" s="5" t="s">
        <v>2506</v>
      </c>
      <c r="D598" s="5" t="s">
        <v>2142</v>
      </c>
      <c r="E598" s="5" t="s">
        <v>434</v>
      </c>
      <c r="L598" s="5" t="s">
        <v>205</v>
      </c>
      <c r="M598" s="5" t="s">
        <v>3456</v>
      </c>
      <c r="N598" s="5" t="s">
        <v>1426</v>
      </c>
      <c r="O598" s="5" t="s">
        <v>434</v>
      </c>
      <c r="P598" s="5">
        <v>2805851</v>
      </c>
      <c r="Q598" s="5">
        <v>3106549470</v>
      </c>
      <c r="V598" s="5" t="s">
        <v>2126</v>
      </c>
    </row>
    <row r="599" spans="1:24" ht="15" customHeight="1" x14ac:dyDescent="0.25">
      <c r="A599" s="5">
        <v>2601</v>
      </c>
      <c r="B599" s="2" t="s">
        <v>2127</v>
      </c>
      <c r="C599" s="5" t="s">
        <v>2630</v>
      </c>
      <c r="D599" s="5" t="s">
        <v>2143</v>
      </c>
      <c r="E599" s="5" t="s">
        <v>434</v>
      </c>
      <c r="L599" s="5" t="s">
        <v>2128</v>
      </c>
      <c r="M599" s="5" t="s">
        <v>3457</v>
      </c>
      <c r="N599" s="5" t="s">
        <v>1426</v>
      </c>
      <c r="O599" s="5" t="s">
        <v>434</v>
      </c>
      <c r="P599" s="5">
        <v>3016982013</v>
      </c>
      <c r="V599" s="5" t="s">
        <v>2129</v>
      </c>
    </row>
    <row r="600" spans="1:24" ht="15" customHeight="1" x14ac:dyDescent="0.25">
      <c r="A600" s="5">
        <v>1680</v>
      </c>
      <c r="B600" s="2" t="s">
        <v>2130</v>
      </c>
      <c r="C600" s="5" t="s">
        <v>2631</v>
      </c>
      <c r="D600" s="5" t="s">
        <v>433</v>
      </c>
      <c r="E600" s="5" t="s">
        <v>434</v>
      </c>
      <c r="L600" s="5" t="s">
        <v>405</v>
      </c>
      <c r="M600" s="5" t="s">
        <v>3458</v>
      </c>
      <c r="N600" s="5" t="s">
        <v>1426</v>
      </c>
      <c r="O600" s="5" t="s">
        <v>434</v>
      </c>
      <c r="P600" s="5">
        <v>3115326328</v>
      </c>
      <c r="V600" s="5" t="s">
        <v>2131</v>
      </c>
    </row>
    <row r="601" spans="1:24" ht="15" customHeight="1" x14ac:dyDescent="0.25">
      <c r="A601" s="5">
        <v>2709</v>
      </c>
      <c r="B601" s="2" t="s">
        <v>1898</v>
      </c>
      <c r="C601" s="5" t="s">
        <v>2801</v>
      </c>
      <c r="D601" s="5" t="s">
        <v>1899</v>
      </c>
      <c r="E601" s="5" t="s">
        <v>434</v>
      </c>
      <c r="L601" s="5" t="s">
        <v>798</v>
      </c>
      <c r="M601" s="5" t="s">
        <v>2918</v>
      </c>
      <c r="N601" s="5" t="s">
        <v>906</v>
      </c>
      <c r="O601" s="5" t="s">
        <v>89</v>
      </c>
      <c r="P601" s="5">
        <v>3115255191</v>
      </c>
      <c r="Q601" s="5">
        <v>3234969180</v>
      </c>
      <c r="V601" s="5" t="s">
        <v>1900</v>
      </c>
    </row>
    <row r="602" spans="1:24" ht="15" customHeight="1" x14ac:dyDescent="0.25">
      <c r="A602" s="5">
        <v>2865</v>
      </c>
      <c r="B602" s="2" t="s">
        <v>2132</v>
      </c>
      <c r="C602" s="5" t="s">
        <v>2822</v>
      </c>
      <c r="D602" s="5" t="s">
        <v>2144</v>
      </c>
      <c r="E602" s="5" t="s">
        <v>434</v>
      </c>
      <c r="M602" s="5" t="s">
        <v>3459</v>
      </c>
      <c r="N602" s="5" t="s">
        <v>1338</v>
      </c>
      <c r="P602" s="5">
        <v>3126558860</v>
      </c>
      <c r="Q602" s="5">
        <v>3156993393</v>
      </c>
    </row>
    <row r="603" spans="1:24" ht="15" customHeight="1" x14ac:dyDescent="0.25">
      <c r="A603" s="5">
        <v>2893</v>
      </c>
      <c r="B603" s="2" t="s">
        <v>2133</v>
      </c>
      <c r="C603" s="5" t="s">
        <v>2823</v>
      </c>
      <c r="D603" s="5" t="s">
        <v>2145</v>
      </c>
      <c r="E603" s="5" t="s">
        <v>434</v>
      </c>
      <c r="L603" s="5" t="s">
        <v>2134</v>
      </c>
      <c r="M603" s="5" t="s">
        <v>3460</v>
      </c>
      <c r="P603" s="5">
        <v>3206116429</v>
      </c>
      <c r="Q603" s="5">
        <v>3128995890</v>
      </c>
      <c r="R603" s="5">
        <v>3046571718</v>
      </c>
      <c r="S603" s="5">
        <v>3148066611</v>
      </c>
      <c r="V603" s="5" t="s">
        <v>2135</v>
      </c>
      <c r="W603" s="5" t="s">
        <v>2136</v>
      </c>
    </row>
    <row r="604" spans="1:24" ht="15" customHeight="1" x14ac:dyDescent="0.25">
      <c r="A604" s="5">
        <v>1090</v>
      </c>
      <c r="B604" s="2" t="s">
        <v>2137</v>
      </c>
      <c r="C604" s="5" t="s">
        <v>2632</v>
      </c>
      <c r="D604" s="5" t="s">
        <v>2146</v>
      </c>
      <c r="E604" s="5" t="s">
        <v>434</v>
      </c>
      <c r="L604" s="5" t="s">
        <v>405</v>
      </c>
      <c r="M604" s="5" t="s">
        <v>3301</v>
      </c>
      <c r="N604" s="5" t="s">
        <v>1426</v>
      </c>
      <c r="O604" s="5" t="s">
        <v>434</v>
      </c>
      <c r="P604" s="5">
        <v>2748215</v>
      </c>
      <c r="Q604" s="5">
        <v>3145703446</v>
      </c>
      <c r="R604" s="5">
        <v>3145709757</v>
      </c>
      <c r="V604" s="5" t="s">
        <v>2138</v>
      </c>
    </row>
    <row r="605" spans="1:24" ht="15" customHeight="1" x14ac:dyDescent="0.25">
      <c r="A605" s="5">
        <v>2619</v>
      </c>
      <c r="B605" s="2" t="s">
        <v>2139</v>
      </c>
      <c r="C605" s="5" t="s">
        <v>2878</v>
      </c>
      <c r="D605" s="5" t="s">
        <v>2147</v>
      </c>
      <c r="E605" s="5" t="s">
        <v>434</v>
      </c>
      <c r="L605" s="5" t="s">
        <v>2140</v>
      </c>
      <c r="M605" s="5" t="s">
        <v>3461</v>
      </c>
      <c r="N605" s="5" t="s">
        <v>359</v>
      </c>
      <c r="O605" s="5" t="s">
        <v>12</v>
      </c>
      <c r="P605" s="5">
        <v>3175120148</v>
      </c>
      <c r="Q605" s="5">
        <v>3164494860</v>
      </c>
      <c r="V605" s="5" t="s">
        <v>2141</v>
      </c>
    </row>
    <row r="606" spans="1:24" ht="15" customHeight="1" x14ac:dyDescent="0.25">
      <c r="A606" s="5" t="s">
        <v>2168</v>
      </c>
      <c r="B606" s="2" t="s">
        <v>2148</v>
      </c>
      <c r="C606" s="5" t="s">
        <v>2633</v>
      </c>
      <c r="D606" s="5" t="s">
        <v>2166</v>
      </c>
      <c r="E606" s="5" t="s">
        <v>434</v>
      </c>
      <c r="L606" s="5" t="s">
        <v>2149</v>
      </c>
      <c r="M606" s="5" t="s">
        <v>2167</v>
      </c>
      <c r="N606" s="5" t="s">
        <v>906</v>
      </c>
      <c r="O606" s="5" t="s">
        <v>89</v>
      </c>
      <c r="P606" s="5">
        <v>6555610</v>
      </c>
      <c r="Q606" s="5">
        <v>6555611</v>
      </c>
      <c r="R606" s="5">
        <v>3107718289</v>
      </c>
      <c r="V606" s="5" t="s">
        <v>2150</v>
      </c>
    </row>
    <row r="607" spans="1:24" ht="15" customHeight="1" x14ac:dyDescent="0.25">
      <c r="A607" s="5">
        <v>1506</v>
      </c>
      <c r="B607" s="2" t="s">
        <v>2151</v>
      </c>
      <c r="C607" s="5" t="s">
        <v>2362</v>
      </c>
      <c r="D607" s="5" t="s">
        <v>2165</v>
      </c>
      <c r="E607" s="5" t="s">
        <v>434</v>
      </c>
      <c r="L607" s="5" t="s">
        <v>405</v>
      </c>
      <c r="M607" s="5" t="s">
        <v>3302</v>
      </c>
      <c r="N607" s="5" t="s">
        <v>1426</v>
      </c>
      <c r="O607" s="5" t="s">
        <v>434</v>
      </c>
      <c r="P607" s="5">
        <v>2812311</v>
      </c>
      <c r="Q607" s="5">
        <v>2812312</v>
      </c>
      <c r="R607" s="5">
        <v>2821559</v>
      </c>
      <c r="S607" s="5">
        <v>3157551165</v>
      </c>
      <c r="V607" s="5" t="s">
        <v>2152</v>
      </c>
    </row>
    <row r="608" spans="1:24" ht="15" customHeight="1" x14ac:dyDescent="0.25">
      <c r="A608" s="5">
        <v>2986</v>
      </c>
      <c r="B608" s="2" t="s">
        <v>2153</v>
      </c>
      <c r="C608" s="5" t="s">
        <v>2634</v>
      </c>
      <c r="D608" s="5" t="s">
        <v>2164</v>
      </c>
      <c r="E608" s="5" t="s">
        <v>434</v>
      </c>
      <c r="M608" s="5" t="s">
        <v>3303</v>
      </c>
      <c r="N608" s="5" t="s">
        <v>1426</v>
      </c>
      <c r="O608" s="5" t="s">
        <v>434</v>
      </c>
      <c r="P608" s="5">
        <v>3002785779</v>
      </c>
      <c r="V608" s="5" t="s">
        <v>2154</v>
      </c>
      <c r="X608" s="5" t="s">
        <v>3023</v>
      </c>
    </row>
    <row r="609" spans="1:29" ht="15" customHeight="1" x14ac:dyDescent="0.25">
      <c r="A609" s="5">
        <v>2930</v>
      </c>
      <c r="B609" s="2" t="s">
        <v>2155</v>
      </c>
      <c r="C609" s="5" t="s">
        <v>2824</v>
      </c>
      <c r="D609" s="5" t="s">
        <v>2163</v>
      </c>
      <c r="E609" s="5" t="s">
        <v>434</v>
      </c>
      <c r="M609" s="5" t="s">
        <v>2955</v>
      </c>
      <c r="N609" s="5" t="s">
        <v>480</v>
      </c>
      <c r="O609" s="5" t="s">
        <v>406</v>
      </c>
      <c r="P609" s="5">
        <v>3215402466</v>
      </c>
      <c r="Q609" s="5">
        <v>3213048761</v>
      </c>
      <c r="V609" s="5" t="s">
        <v>2156</v>
      </c>
    </row>
    <row r="610" spans="1:29" ht="15" customHeight="1" x14ac:dyDescent="0.25">
      <c r="A610" s="5">
        <v>2981</v>
      </c>
      <c r="B610" s="2" t="s">
        <v>2157</v>
      </c>
      <c r="C610" s="5" t="s">
        <v>2825</v>
      </c>
      <c r="D610" s="5" t="s">
        <v>2162</v>
      </c>
      <c r="E610" s="5" t="s">
        <v>434</v>
      </c>
      <c r="M610" s="5" t="s">
        <v>3493</v>
      </c>
      <c r="N610" s="5" t="s">
        <v>359</v>
      </c>
      <c r="O610" s="5" t="s">
        <v>12</v>
      </c>
      <c r="P610" s="5">
        <v>3013437901</v>
      </c>
      <c r="Q610" s="5">
        <v>3217732464</v>
      </c>
      <c r="V610" s="5" t="s">
        <v>2158</v>
      </c>
    </row>
    <row r="611" spans="1:29" ht="15" customHeight="1" x14ac:dyDescent="0.25">
      <c r="A611" s="5">
        <v>2518</v>
      </c>
      <c r="B611" s="2" t="s">
        <v>2159</v>
      </c>
      <c r="C611" s="5" t="s">
        <v>2635</v>
      </c>
      <c r="D611" s="5" t="s">
        <v>1426</v>
      </c>
      <c r="E611" s="5" t="s">
        <v>434</v>
      </c>
      <c r="L611" s="5" t="s">
        <v>2160</v>
      </c>
      <c r="M611" s="5" t="s">
        <v>3304</v>
      </c>
      <c r="N611" s="5" t="s">
        <v>1426</v>
      </c>
      <c r="O611" s="5" t="s">
        <v>434</v>
      </c>
      <c r="P611" s="5">
        <v>3008376555</v>
      </c>
      <c r="Q611" s="5">
        <v>3128408224</v>
      </c>
      <c r="V611" s="5" t="s">
        <v>2161</v>
      </c>
    </row>
    <row r="612" spans="1:29" ht="15" customHeight="1" x14ac:dyDescent="0.25">
      <c r="A612" s="5">
        <v>2622</v>
      </c>
      <c r="B612" s="2" t="s">
        <v>2169</v>
      </c>
      <c r="C612" s="5" t="s">
        <v>2879</v>
      </c>
      <c r="D612" s="5" t="s">
        <v>2143</v>
      </c>
      <c r="E612" s="5" t="s">
        <v>434</v>
      </c>
      <c r="L612" s="5" t="s">
        <v>2170</v>
      </c>
      <c r="M612" s="5" t="s">
        <v>3519</v>
      </c>
      <c r="N612" s="5" t="s">
        <v>710</v>
      </c>
      <c r="O612" s="5" t="s">
        <v>368</v>
      </c>
      <c r="P612" s="5" t="s">
        <v>2171</v>
      </c>
      <c r="Q612" s="5">
        <v>3215390051</v>
      </c>
      <c r="V612" s="10" t="s">
        <v>2172</v>
      </c>
    </row>
    <row r="613" spans="1:29" ht="15" customHeight="1" x14ac:dyDescent="0.25">
      <c r="A613" s="5">
        <v>2927</v>
      </c>
      <c r="B613" s="2" t="s">
        <v>2173</v>
      </c>
      <c r="C613" s="5" t="s">
        <v>2855</v>
      </c>
      <c r="D613" s="5" t="s">
        <v>2175</v>
      </c>
      <c r="E613" s="5" t="s">
        <v>434</v>
      </c>
      <c r="M613" s="5" t="s">
        <v>13</v>
      </c>
      <c r="P613" s="5">
        <v>3116928537</v>
      </c>
      <c r="V613" s="5" t="s">
        <v>2174</v>
      </c>
    </row>
    <row r="614" spans="1:29" ht="15" customHeight="1" x14ac:dyDescent="0.25">
      <c r="A614" s="5" t="s">
        <v>3064</v>
      </c>
      <c r="B614" s="2" t="s">
        <v>2176</v>
      </c>
      <c r="C614" s="5" t="s">
        <v>2636</v>
      </c>
      <c r="D614" s="5" t="s">
        <v>2195</v>
      </c>
      <c r="E614" s="5" t="s">
        <v>2194</v>
      </c>
      <c r="L614" s="5" t="s">
        <v>581</v>
      </c>
      <c r="M614" s="5" t="s">
        <v>3494</v>
      </c>
      <c r="N614" s="5" t="s">
        <v>2202</v>
      </c>
      <c r="O614" s="5" t="s">
        <v>89</v>
      </c>
      <c r="P614" s="5">
        <v>3117585843</v>
      </c>
      <c r="V614" s="5" t="s">
        <v>2177</v>
      </c>
    </row>
    <row r="615" spans="1:29" ht="15" customHeight="1" x14ac:dyDescent="0.25">
      <c r="A615" s="5">
        <v>2975</v>
      </c>
      <c r="B615" s="2" t="s">
        <v>2178</v>
      </c>
      <c r="C615" s="5" t="s">
        <v>2826</v>
      </c>
      <c r="D615" s="5" t="s">
        <v>2196</v>
      </c>
      <c r="E615" s="5" t="s">
        <v>2194</v>
      </c>
      <c r="M615" s="5" t="s">
        <v>3520</v>
      </c>
      <c r="N615" s="5" t="s">
        <v>2203</v>
      </c>
      <c r="O615" s="5" t="s">
        <v>2194</v>
      </c>
      <c r="P615" s="5">
        <v>3107878453</v>
      </c>
      <c r="V615" s="5" t="s">
        <v>2179</v>
      </c>
    </row>
    <row r="616" spans="1:29" ht="15" customHeight="1" x14ac:dyDescent="0.25">
      <c r="A616" s="5">
        <v>1834</v>
      </c>
      <c r="B616" s="2" t="s">
        <v>2180</v>
      </c>
      <c r="C616" s="5" t="s">
        <v>2637</v>
      </c>
      <c r="D616" s="5" t="s">
        <v>2197</v>
      </c>
      <c r="E616" s="5" t="s">
        <v>2194</v>
      </c>
      <c r="L616" s="5" t="s">
        <v>405</v>
      </c>
      <c r="N616" s="5" t="s">
        <v>2203</v>
      </c>
      <c r="O616" s="5" t="s">
        <v>2194</v>
      </c>
      <c r="P616" s="5">
        <v>2650854</v>
      </c>
      <c r="Q616" s="5">
        <v>3176409501</v>
      </c>
      <c r="R616" s="5">
        <v>3186233668</v>
      </c>
      <c r="V616" s="5" t="s">
        <v>2181</v>
      </c>
    </row>
    <row r="617" spans="1:29" ht="15" customHeight="1" x14ac:dyDescent="0.25">
      <c r="A617" s="5">
        <v>2637</v>
      </c>
      <c r="B617" s="2" t="s">
        <v>2182</v>
      </c>
      <c r="C617" s="5" t="s">
        <v>2827</v>
      </c>
      <c r="D617" s="5" t="s">
        <v>2198</v>
      </c>
      <c r="E617" s="5" t="s">
        <v>2194</v>
      </c>
      <c r="L617" s="5" t="s">
        <v>798</v>
      </c>
      <c r="N617" s="5" t="s">
        <v>2204</v>
      </c>
      <c r="O617" s="5" t="s">
        <v>2194</v>
      </c>
      <c r="P617" s="5">
        <v>3112488252</v>
      </c>
      <c r="V617" s="5" t="s">
        <v>2183</v>
      </c>
    </row>
    <row r="618" spans="1:29" ht="15" customHeight="1" x14ac:dyDescent="0.25">
      <c r="A618" s="5">
        <v>2855</v>
      </c>
      <c r="B618" s="2" t="s">
        <v>2184</v>
      </c>
      <c r="C618" s="5" t="s">
        <v>2638</v>
      </c>
      <c r="D618" s="5" t="s">
        <v>2199</v>
      </c>
      <c r="E618" s="5" t="s">
        <v>2194</v>
      </c>
      <c r="M618" s="5" t="s">
        <v>3462</v>
      </c>
      <c r="P618" s="5">
        <v>3153494975</v>
      </c>
      <c r="Q618" s="5">
        <v>3132511495</v>
      </c>
    </row>
    <row r="619" spans="1:29" ht="15" customHeight="1" x14ac:dyDescent="0.25">
      <c r="A619" s="5">
        <v>1732</v>
      </c>
      <c r="B619" s="2" t="s">
        <v>2185</v>
      </c>
      <c r="C619" s="5" t="s">
        <v>2639</v>
      </c>
      <c r="D619" s="5" t="s">
        <v>2199</v>
      </c>
      <c r="E619" s="5" t="s">
        <v>2194</v>
      </c>
      <c r="L619" s="5" t="s">
        <v>405</v>
      </c>
      <c r="M619" s="5" t="s">
        <v>3305</v>
      </c>
      <c r="N619" s="5" t="s">
        <v>2203</v>
      </c>
      <c r="O619" s="5" t="s">
        <v>2194</v>
      </c>
      <c r="P619" s="5">
        <v>2687106</v>
      </c>
      <c r="Q619" s="5">
        <v>3012900110</v>
      </c>
      <c r="R619" s="5">
        <v>3103002949</v>
      </c>
      <c r="V619" s="5" t="s">
        <v>2186</v>
      </c>
    </row>
    <row r="620" spans="1:29" ht="15" customHeight="1" x14ac:dyDescent="0.25">
      <c r="A620" s="5" t="s">
        <v>2205</v>
      </c>
      <c r="B620" s="2" t="s">
        <v>2187</v>
      </c>
      <c r="C620" s="5" t="s">
        <v>2640</v>
      </c>
      <c r="D620" s="5" t="s">
        <v>2200</v>
      </c>
      <c r="E620" s="5" t="s">
        <v>2194</v>
      </c>
      <c r="L620" s="5" t="s">
        <v>405</v>
      </c>
      <c r="M620" s="5" t="s">
        <v>2188</v>
      </c>
      <c r="N620" s="5" t="s">
        <v>906</v>
      </c>
      <c r="O620" s="5" t="s">
        <v>89</v>
      </c>
      <c r="P620" s="5">
        <v>2924317</v>
      </c>
      <c r="Q620" s="5">
        <v>2922272</v>
      </c>
      <c r="R620" s="5">
        <v>2926660</v>
      </c>
      <c r="S620" s="5">
        <v>3108163543</v>
      </c>
      <c r="V620" s="5" t="s">
        <v>2189</v>
      </c>
      <c r="AC620" s="10" t="s">
        <v>2190</v>
      </c>
    </row>
    <row r="621" spans="1:29" ht="15" customHeight="1" x14ac:dyDescent="0.25">
      <c r="A621" s="5">
        <v>2863</v>
      </c>
      <c r="B621" s="2" t="s">
        <v>2193</v>
      </c>
      <c r="C621" s="5" t="s">
        <v>2828</v>
      </c>
      <c r="D621" s="5" t="s">
        <v>2203</v>
      </c>
      <c r="E621" s="5" t="s">
        <v>2194</v>
      </c>
      <c r="M621" s="5" t="s">
        <v>3463</v>
      </c>
      <c r="N621" s="5" t="s">
        <v>2203</v>
      </c>
      <c r="O621" s="5" t="s">
        <v>2194</v>
      </c>
      <c r="P621" s="5">
        <v>3175526348</v>
      </c>
      <c r="Q621" s="5">
        <v>3153193261</v>
      </c>
      <c r="V621" s="5" t="s">
        <v>2206</v>
      </c>
    </row>
    <row r="622" spans="1:29" ht="15" customHeight="1" x14ac:dyDescent="0.25">
      <c r="A622" s="5">
        <v>1516</v>
      </c>
      <c r="B622" s="2" t="s">
        <v>2207</v>
      </c>
      <c r="C622" s="5" t="s">
        <v>2641</v>
      </c>
      <c r="D622" s="5" t="s">
        <v>2200</v>
      </c>
      <c r="E622" s="5" t="s">
        <v>2194</v>
      </c>
      <c r="L622" s="5" t="s">
        <v>405</v>
      </c>
      <c r="M622" s="5" t="s">
        <v>3464</v>
      </c>
      <c r="N622" s="5" t="s">
        <v>906</v>
      </c>
      <c r="O622" s="5" t="s">
        <v>89</v>
      </c>
      <c r="P622" s="5">
        <v>6060929</v>
      </c>
      <c r="Q622" s="5">
        <v>2618041</v>
      </c>
      <c r="R622" s="5">
        <v>3114626397</v>
      </c>
      <c r="V622" s="5" t="s">
        <v>2208</v>
      </c>
    </row>
    <row r="623" spans="1:29" ht="15" customHeight="1" x14ac:dyDescent="0.25">
      <c r="A623" s="5">
        <v>1622</v>
      </c>
      <c r="B623" s="2" t="s">
        <v>2209</v>
      </c>
      <c r="C623" s="5" t="s">
        <v>2229</v>
      </c>
      <c r="D623" s="5" t="s">
        <v>2226</v>
      </c>
      <c r="E623" s="5" t="s">
        <v>2194</v>
      </c>
      <c r="L623" s="5" t="s">
        <v>405</v>
      </c>
      <c r="M623" s="5" t="s">
        <v>3465</v>
      </c>
      <c r="N623" s="5" t="s">
        <v>906</v>
      </c>
      <c r="O623" s="5" t="s">
        <v>89</v>
      </c>
      <c r="P623" s="5">
        <v>6298988</v>
      </c>
      <c r="Q623" s="5">
        <v>6298996</v>
      </c>
      <c r="R623" s="5">
        <v>3187342614</v>
      </c>
      <c r="V623" s="5" t="s">
        <v>2210</v>
      </c>
    </row>
    <row r="624" spans="1:29" ht="15" customHeight="1" x14ac:dyDescent="0.25">
      <c r="A624" s="5">
        <v>1881</v>
      </c>
      <c r="B624" s="2" t="s">
        <v>2211</v>
      </c>
      <c r="C624" s="5" t="s">
        <v>2642</v>
      </c>
      <c r="D624" s="5" t="s">
        <v>2227</v>
      </c>
      <c r="E624" s="5" t="s">
        <v>2194</v>
      </c>
      <c r="L624" s="5" t="s">
        <v>479</v>
      </c>
      <c r="M624" s="5" t="s">
        <v>2212</v>
      </c>
      <c r="N624" s="5" t="s">
        <v>2203</v>
      </c>
      <c r="O624" s="5" t="s">
        <v>2194</v>
      </c>
      <c r="P624" s="5">
        <v>3174278079</v>
      </c>
      <c r="Q624" s="5">
        <v>3153107609</v>
      </c>
      <c r="V624" s="5" t="s">
        <v>2213</v>
      </c>
    </row>
    <row r="625" spans="1:29" ht="15" customHeight="1" x14ac:dyDescent="0.25">
      <c r="A625" s="5">
        <v>1646</v>
      </c>
      <c r="B625" s="2" t="s">
        <v>2214</v>
      </c>
      <c r="C625" s="5" t="s">
        <v>777</v>
      </c>
      <c r="D625" s="5" t="s">
        <v>2197</v>
      </c>
      <c r="E625" s="5" t="s">
        <v>2194</v>
      </c>
      <c r="L625" s="5" t="s">
        <v>405</v>
      </c>
      <c r="M625" s="5" t="s">
        <v>2215</v>
      </c>
      <c r="N625" s="5" t="s">
        <v>2203</v>
      </c>
      <c r="O625" s="5" t="s">
        <v>2194</v>
      </c>
      <c r="P625" s="5">
        <v>2631020</v>
      </c>
      <c r="Q625" s="5">
        <v>2634298</v>
      </c>
      <c r="R625" s="5">
        <v>3108182199</v>
      </c>
      <c r="V625" s="5" t="s">
        <v>2216</v>
      </c>
    </row>
    <row r="626" spans="1:29" ht="15" customHeight="1" x14ac:dyDescent="0.25">
      <c r="A626" s="5" t="s">
        <v>2230</v>
      </c>
      <c r="B626" s="2" t="s">
        <v>2217</v>
      </c>
      <c r="C626" s="5" t="s">
        <v>2643</v>
      </c>
      <c r="D626" s="5" t="s">
        <v>2203</v>
      </c>
      <c r="E626" s="5" t="s">
        <v>2194</v>
      </c>
      <c r="L626" s="5" t="s">
        <v>405</v>
      </c>
      <c r="M626" s="5" t="s">
        <v>2218</v>
      </c>
      <c r="N626" s="5" t="s">
        <v>2203</v>
      </c>
      <c r="O626" s="5" t="s">
        <v>2194</v>
      </c>
      <c r="P626" s="5">
        <v>2615037</v>
      </c>
      <c r="V626" s="5" t="s">
        <v>2219</v>
      </c>
    </row>
    <row r="627" spans="1:29" ht="15" customHeight="1" x14ac:dyDescent="0.25">
      <c r="A627" s="5">
        <v>2899</v>
      </c>
      <c r="B627" s="2" t="s">
        <v>2220</v>
      </c>
      <c r="C627" s="5" t="s">
        <v>2829</v>
      </c>
      <c r="D627" s="5" t="s">
        <v>2200</v>
      </c>
      <c r="E627" s="5" t="s">
        <v>2194</v>
      </c>
      <c r="M627" s="5" t="s">
        <v>3521</v>
      </c>
      <c r="N627" s="5" t="s">
        <v>2200</v>
      </c>
      <c r="O627" s="5" t="s">
        <v>2194</v>
      </c>
      <c r="P627" s="5">
        <v>3134032053</v>
      </c>
      <c r="Q627" s="5">
        <v>3176682181</v>
      </c>
      <c r="V627" s="5" t="s">
        <v>2221</v>
      </c>
    </row>
    <row r="628" spans="1:29" ht="15" customHeight="1" x14ac:dyDescent="0.25">
      <c r="A628" s="5">
        <v>2287</v>
      </c>
      <c r="B628" s="2" t="s">
        <v>2222</v>
      </c>
      <c r="C628" s="5" t="s">
        <v>2830</v>
      </c>
      <c r="D628" s="5" t="s">
        <v>2228</v>
      </c>
      <c r="E628" s="5" t="s">
        <v>2194</v>
      </c>
      <c r="L628" s="5" t="s">
        <v>38</v>
      </c>
      <c r="M628" s="5" t="s">
        <v>2970</v>
      </c>
      <c r="N628" s="5" t="s">
        <v>906</v>
      </c>
      <c r="O628" s="5" t="s">
        <v>89</v>
      </c>
      <c r="P628" s="5">
        <v>7495926</v>
      </c>
      <c r="Q628" s="5">
        <v>6914557</v>
      </c>
      <c r="R628" s="5">
        <v>3102041495</v>
      </c>
      <c r="V628" s="5" t="s">
        <v>2223</v>
      </c>
    </row>
    <row r="629" spans="1:29" ht="15" customHeight="1" x14ac:dyDescent="0.25">
      <c r="A629" s="5">
        <v>1617</v>
      </c>
      <c r="B629" s="2" t="s">
        <v>2224</v>
      </c>
      <c r="C629" s="5" t="s">
        <v>2644</v>
      </c>
      <c r="D629" s="5" t="s">
        <v>476</v>
      </c>
      <c r="E629" s="5" t="s">
        <v>2194</v>
      </c>
      <c r="L629" s="5" t="s">
        <v>2225</v>
      </c>
      <c r="M629" s="5" t="s">
        <v>3466</v>
      </c>
      <c r="N629" s="5" t="s">
        <v>2203</v>
      </c>
      <c r="O629" s="5" t="s">
        <v>2194</v>
      </c>
      <c r="P629" s="5">
        <v>2645982</v>
      </c>
      <c r="Q629" s="5">
        <v>2655188</v>
      </c>
      <c r="R629" s="5">
        <v>3203005410</v>
      </c>
      <c r="V629" s="5" t="s">
        <v>2232</v>
      </c>
    </row>
    <row r="630" spans="1:29" ht="15" customHeight="1" x14ac:dyDescent="0.25">
      <c r="A630" s="5">
        <v>2739</v>
      </c>
      <c r="B630" s="2" t="s">
        <v>2231</v>
      </c>
      <c r="C630" s="5" t="s">
        <v>2645</v>
      </c>
      <c r="D630" s="5" t="s">
        <v>2234</v>
      </c>
      <c r="E630" s="5" t="s">
        <v>2194</v>
      </c>
      <c r="L630" s="5" t="s">
        <v>38</v>
      </c>
      <c r="M630" s="5" t="s">
        <v>13</v>
      </c>
      <c r="P630" s="5">
        <v>3102581842</v>
      </c>
      <c r="V630" s="5" t="s">
        <v>2233</v>
      </c>
    </row>
    <row r="631" spans="1:29" ht="15" customHeight="1" x14ac:dyDescent="0.25">
      <c r="A631" s="5">
        <v>2492</v>
      </c>
      <c r="B631" s="2" t="s">
        <v>2235</v>
      </c>
      <c r="C631" s="5" t="s">
        <v>2831</v>
      </c>
      <c r="D631" s="5" t="s">
        <v>2228</v>
      </c>
      <c r="E631" s="5" t="s">
        <v>2194</v>
      </c>
      <c r="L631" s="5" t="s">
        <v>2236</v>
      </c>
      <c r="M631" s="5" t="s">
        <v>13</v>
      </c>
      <c r="P631" s="5">
        <v>3107856237</v>
      </c>
      <c r="V631" s="5" t="s">
        <v>2237</v>
      </c>
    </row>
    <row r="632" spans="1:29" ht="15" customHeight="1" x14ac:dyDescent="0.25">
      <c r="A632" s="5">
        <v>2479</v>
      </c>
      <c r="B632" s="2" t="s">
        <v>2238</v>
      </c>
      <c r="C632" s="5" t="s">
        <v>2646</v>
      </c>
      <c r="D632" s="5" t="s">
        <v>2239</v>
      </c>
      <c r="E632" s="5" t="s">
        <v>2194</v>
      </c>
      <c r="L632" s="5" t="s">
        <v>38</v>
      </c>
      <c r="M632" s="5" t="s">
        <v>13</v>
      </c>
      <c r="P632" s="5">
        <v>3115380667</v>
      </c>
      <c r="Q632" s="5">
        <v>3105510484</v>
      </c>
      <c r="V632" s="5" t="s">
        <v>2240</v>
      </c>
    </row>
    <row r="633" spans="1:29" ht="15" customHeight="1" x14ac:dyDescent="0.25">
      <c r="A633" s="5">
        <v>2992</v>
      </c>
      <c r="B633" s="2" t="s">
        <v>2241</v>
      </c>
      <c r="C633" s="5" t="s">
        <v>2647</v>
      </c>
      <c r="D633" s="5" t="s">
        <v>476</v>
      </c>
      <c r="E633" s="5" t="s">
        <v>2194</v>
      </c>
      <c r="L633" s="5" t="s">
        <v>38</v>
      </c>
      <c r="M633" s="5" t="s">
        <v>3467</v>
      </c>
      <c r="N633" s="5" t="s">
        <v>906</v>
      </c>
      <c r="O633" s="5" t="s">
        <v>89</v>
      </c>
      <c r="P633" s="5">
        <v>3173834510</v>
      </c>
      <c r="V633" s="5" t="s">
        <v>2242</v>
      </c>
    </row>
    <row r="634" spans="1:29" ht="15" customHeight="1" x14ac:dyDescent="0.25">
      <c r="A634" s="5">
        <v>2792</v>
      </c>
      <c r="B634" s="2" t="s">
        <v>2243</v>
      </c>
      <c r="C634" s="5" t="s">
        <v>2880</v>
      </c>
      <c r="D634" s="5" t="s">
        <v>2251</v>
      </c>
      <c r="E634" s="5" t="s">
        <v>2194</v>
      </c>
      <c r="L634" s="5" t="s">
        <v>38</v>
      </c>
      <c r="M634" s="5" t="s">
        <v>3468</v>
      </c>
      <c r="P634" s="5">
        <v>3223051560</v>
      </c>
      <c r="Q634" s="5">
        <v>3166297934</v>
      </c>
      <c r="V634" s="5" t="s">
        <v>2244</v>
      </c>
    </row>
    <row r="635" spans="1:29" ht="15" customHeight="1" x14ac:dyDescent="0.25">
      <c r="A635" s="5">
        <v>2305</v>
      </c>
      <c r="B635" s="2" t="s">
        <v>2245</v>
      </c>
      <c r="C635" s="5" t="s">
        <v>2881</v>
      </c>
      <c r="D635" s="5" t="s">
        <v>2203</v>
      </c>
      <c r="E635" s="5" t="s">
        <v>2194</v>
      </c>
      <c r="L635" s="5" t="s">
        <v>581</v>
      </c>
      <c r="V635" s="5" t="s">
        <v>2246</v>
      </c>
    </row>
    <row r="636" spans="1:29" ht="15" customHeight="1" x14ac:dyDescent="0.25">
      <c r="A636" s="5">
        <v>2625</v>
      </c>
      <c r="B636" s="2" t="s">
        <v>2247</v>
      </c>
      <c r="C636" s="5" t="s">
        <v>2832</v>
      </c>
      <c r="D636" s="5" t="s">
        <v>2250</v>
      </c>
      <c r="E636" s="5" t="s">
        <v>2194</v>
      </c>
      <c r="L636" s="5" t="s">
        <v>2248</v>
      </c>
      <c r="M636" s="5" t="s">
        <v>3306</v>
      </c>
      <c r="N636" s="5" t="s">
        <v>906</v>
      </c>
      <c r="O636" s="5" t="s">
        <v>89</v>
      </c>
      <c r="P636" s="5">
        <v>3102463584</v>
      </c>
      <c r="Q636" s="5">
        <v>3118470450</v>
      </c>
      <c r="R636" s="5">
        <v>2129368</v>
      </c>
      <c r="V636" s="5" t="s">
        <v>2249</v>
      </c>
    </row>
    <row r="637" spans="1:29" ht="15" customHeight="1" x14ac:dyDescent="0.25">
      <c r="A637" s="5">
        <v>1897</v>
      </c>
      <c r="B637" s="2" t="s">
        <v>2252</v>
      </c>
      <c r="C637" s="5" t="s">
        <v>2648</v>
      </c>
      <c r="D637" s="5" t="s">
        <v>1934</v>
      </c>
      <c r="E637" s="5" t="s">
        <v>767</v>
      </c>
      <c r="L637" s="5" t="s">
        <v>467</v>
      </c>
      <c r="M637" s="5" t="s">
        <v>3307</v>
      </c>
      <c r="N637" s="5" t="s">
        <v>1934</v>
      </c>
      <c r="O637" s="5" t="s">
        <v>767</v>
      </c>
      <c r="P637" s="5">
        <v>2109933</v>
      </c>
      <c r="Q637" s="5">
        <v>3164205874</v>
      </c>
      <c r="V637" s="5" t="s">
        <v>2253</v>
      </c>
    </row>
    <row r="638" spans="1:29" ht="15" customHeight="1" x14ac:dyDescent="0.25">
      <c r="A638" s="5">
        <v>2936</v>
      </c>
      <c r="B638" s="2" t="s">
        <v>2254</v>
      </c>
      <c r="C638" s="5" t="s">
        <v>2649</v>
      </c>
      <c r="D638" s="5" t="s">
        <v>2273</v>
      </c>
      <c r="E638" s="5" t="s">
        <v>767</v>
      </c>
      <c r="L638" s="5" t="s">
        <v>798</v>
      </c>
      <c r="M638" s="5" t="s">
        <v>13</v>
      </c>
      <c r="P638" s="5">
        <v>3168452246</v>
      </c>
    </row>
    <row r="639" spans="1:29" ht="15" customHeight="1" x14ac:dyDescent="0.25">
      <c r="A639" s="5">
        <v>1308</v>
      </c>
      <c r="B639" s="2" t="s">
        <v>2255</v>
      </c>
      <c r="C639" s="5" t="s">
        <v>2650</v>
      </c>
      <c r="D639" s="5" t="s">
        <v>2256</v>
      </c>
      <c r="E639" s="5" t="s">
        <v>767</v>
      </c>
      <c r="L639" s="5" t="s">
        <v>405</v>
      </c>
      <c r="M639" s="5" t="s">
        <v>3308</v>
      </c>
      <c r="N639" s="5" t="s">
        <v>906</v>
      </c>
      <c r="O639" s="5" t="s">
        <v>89</v>
      </c>
      <c r="P639" s="5">
        <v>8052751</v>
      </c>
      <c r="Q639" s="5">
        <v>6483680</v>
      </c>
      <c r="R639" s="5">
        <v>3147992459</v>
      </c>
      <c r="S639" s="5">
        <v>3148906115</v>
      </c>
      <c r="V639" s="5" t="s">
        <v>2257</v>
      </c>
      <c r="AC639" s="10" t="s">
        <v>2258</v>
      </c>
    </row>
    <row r="640" spans="1:29" ht="15" customHeight="1" x14ac:dyDescent="0.25">
      <c r="A640" s="5">
        <v>1862</v>
      </c>
      <c r="B640" s="2" t="s">
        <v>2259</v>
      </c>
      <c r="C640" s="5" t="s">
        <v>2555</v>
      </c>
      <c r="D640" s="5" t="s">
        <v>1934</v>
      </c>
      <c r="E640" s="5" t="s">
        <v>767</v>
      </c>
      <c r="L640" s="5" t="s">
        <v>479</v>
      </c>
      <c r="M640" s="5" t="s">
        <v>2260</v>
      </c>
      <c r="N640" s="5" t="s">
        <v>1934</v>
      </c>
      <c r="O640" s="5" t="s">
        <v>767</v>
      </c>
      <c r="P640" s="5">
        <v>3148808289</v>
      </c>
      <c r="Q640" s="5">
        <v>3148823484</v>
      </c>
      <c r="V640" s="5" t="s">
        <v>2261</v>
      </c>
    </row>
    <row r="641" spans="1:22" ht="15" customHeight="1" x14ac:dyDescent="0.25">
      <c r="A641" s="5">
        <v>2389</v>
      </c>
      <c r="B641" s="2" t="s">
        <v>2262</v>
      </c>
      <c r="C641" s="5" t="s">
        <v>2651</v>
      </c>
      <c r="D641" s="5" t="s">
        <v>1934</v>
      </c>
      <c r="E641" s="5" t="s">
        <v>767</v>
      </c>
      <c r="L641" s="5" t="s">
        <v>2263</v>
      </c>
      <c r="M641" s="5" t="s">
        <v>3469</v>
      </c>
      <c r="N641" s="5" t="s">
        <v>1934</v>
      </c>
      <c r="O641" s="5" t="s">
        <v>767</v>
      </c>
      <c r="P641" s="5">
        <v>3102457252</v>
      </c>
      <c r="V641" s="5" t="s">
        <v>2264</v>
      </c>
    </row>
    <row r="642" spans="1:22" ht="15" customHeight="1" x14ac:dyDescent="0.25">
      <c r="A642" s="5">
        <v>1649</v>
      </c>
      <c r="B642" s="2" t="s">
        <v>2265</v>
      </c>
      <c r="C642" s="5" t="s">
        <v>2570</v>
      </c>
      <c r="D642" s="5" t="s">
        <v>2266</v>
      </c>
      <c r="E642" s="5" t="s">
        <v>767</v>
      </c>
      <c r="L642" s="5" t="s">
        <v>405</v>
      </c>
      <c r="M642" s="5" t="s">
        <v>3309</v>
      </c>
      <c r="N642" s="5" t="s">
        <v>2266</v>
      </c>
      <c r="O642" s="5" t="s">
        <v>767</v>
      </c>
      <c r="P642" s="5">
        <v>2369217</v>
      </c>
      <c r="Q642" s="5">
        <v>2272601</v>
      </c>
      <c r="R642" s="5">
        <v>2277439</v>
      </c>
      <c r="S642" s="5">
        <v>3155503672</v>
      </c>
      <c r="V642" s="5" t="s">
        <v>2267</v>
      </c>
    </row>
    <row r="643" spans="1:22" ht="15" customHeight="1" x14ac:dyDescent="0.25">
      <c r="A643" s="5">
        <v>2342</v>
      </c>
      <c r="B643" s="2" t="s">
        <v>2268</v>
      </c>
      <c r="C643" s="5" t="s">
        <v>2652</v>
      </c>
      <c r="D643" s="5" t="s">
        <v>2269</v>
      </c>
      <c r="E643" s="5" t="s">
        <v>767</v>
      </c>
      <c r="L643" s="5" t="s">
        <v>2354</v>
      </c>
      <c r="M643" s="5" t="s">
        <v>2975</v>
      </c>
      <c r="N643" s="5" t="s">
        <v>1908</v>
      </c>
      <c r="O643" s="5" t="s">
        <v>441</v>
      </c>
      <c r="P643" s="5">
        <v>3132864</v>
      </c>
      <c r="Q643" s="5">
        <v>3148930583</v>
      </c>
      <c r="V643" s="5" t="s">
        <v>2270</v>
      </c>
    </row>
    <row r="644" spans="1:22" ht="15" customHeight="1" x14ac:dyDescent="0.25">
      <c r="A644" s="5">
        <v>2856</v>
      </c>
      <c r="B644" s="2" t="s">
        <v>2271</v>
      </c>
      <c r="C644" s="5" t="s">
        <v>2833</v>
      </c>
      <c r="D644" s="5" t="s">
        <v>2272</v>
      </c>
      <c r="E644" s="5" t="s">
        <v>767</v>
      </c>
      <c r="P644" s="5">
        <v>3216941098</v>
      </c>
    </row>
    <row r="645" spans="1:22" ht="15" customHeight="1" x14ac:dyDescent="0.25">
      <c r="A645" s="5">
        <v>2741</v>
      </c>
      <c r="B645" s="2" t="s">
        <v>2274</v>
      </c>
      <c r="C645" s="5" t="s">
        <v>2882</v>
      </c>
      <c r="D645" s="5" t="s">
        <v>2275</v>
      </c>
      <c r="E645" s="5" t="s">
        <v>767</v>
      </c>
      <c r="L645" s="5" t="s">
        <v>38</v>
      </c>
      <c r="P645" s="5">
        <v>3166920984</v>
      </c>
      <c r="V645" s="5" t="s">
        <v>2276</v>
      </c>
    </row>
    <row r="646" spans="1:22" ht="15" customHeight="1" x14ac:dyDescent="0.25">
      <c r="A646" s="5">
        <v>1565</v>
      </c>
      <c r="B646" s="2" t="s">
        <v>2277</v>
      </c>
      <c r="C646" s="5" t="s">
        <v>2653</v>
      </c>
      <c r="D646" s="5" t="s">
        <v>1934</v>
      </c>
      <c r="E646" s="5" t="s">
        <v>767</v>
      </c>
      <c r="L646" s="5" t="s">
        <v>405</v>
      </c>
      <c r="M646" s="5" t="s">
        <v>2964</v>
      </c>
      <c r="N646" s="5" t="s">
        <v>1934</v>
      </c>
      <c r="O646" s="5" t="s">
        <v>767</v>
      </c>
      <c r="P646" s="5">
        <v>2126279</v>
      </c>
      <c r="Q646" s="5">
        <v>2133133</v>
      </c>
      <c r="R646" s="5">
        <v>3108497047</v>
      </c>
      <c r="S646" s="5">
        <v>3108440216</v>
      </c>
      <c r="V646" s="5" t="s">
        <v>2278</v>
      </c>
    </row>
    <row r="647" spans="1:22" ht="15" customHeight="1" x14ac:dyDescent="0.25">
      <c r="A647" s="5">
        <v>1642</v>
      </c>
      <c r="B647" s="2" t="s">
        <v>2279</v>
      </c>
      <c r="C647" s="5" t="s">
        <v>2654</v>
      </c>
      <c r="D647" s="5" t="s">
        <v>2280</v>
      </c>
      <c r="E647" s="5" t="s">
        <v>767</v>
      </c>
      <c r="L647" s="5" t="s">
        <v>405</v>
      </c>
      <c r="M647" s="5" t="s">
        <v>2297</v>
      </c>
      <c r="N647" s="5" t="s">
        <v>2296</v>
      </c>
      <c r="O647" s="5" t="s">
        <v>767</v>
      </c>
      <c r="P647" s="5">
        <v>5530898</v>
      </c>
      <c r="Q647" s="5">
        <v>3013362853</v>
      </c>
      <c r="R647" s="5">
        <v>3117003180</v>
      </c>
      <c r="V647" s="5" t="s">
        <v>2281</v>
      </c>
    </row>
    <row r="648" spans="1:22" ht="15" customHeight="1" x14ac:dyDescent="0.25">
      <c r="A648" s="5">
        <v>2651</v>
      </c>
      <c r="B648" s="2" t="s">
        <v>2282</v>
      </c>
      <c r="C648" s="5" t="s">
        <v>2655</v>
      </c>
      <c r="D648" s="5" t="s">
        <v>2283</v>
      </c>
      <c r="E648" s="5" t="s">
        <v>767</v>
      </c>
      <c r="L648" s="5" t="s">
        <v>619</v>
      </c>
      <c r="M648" s="5" t="s">
        <v>3470</v>
      </c>
      <c r="N648" s="5" t="s">
        <v>1908</v>
      </c>
      <c r="O648" s="5" t="s">
        <v>441</v>
      </c>
      <c r="P648" s="5">
        <v>3157020830</v>
      </c>
      <c r="V648" s="5" t="s">
        <v>2284</v>
      </c>
    </row>
    <row r="649" spans="1:22" ht="15" customHeight="1" x14ac:dyDescent="0.25">
      <c r="A649" s="5">
        <v>2385</v>
      </c>
      <c r="B649" s="2" t="s">
        <v>2285</v>
      </c>
      <c r="C649" s="5" t="s">
        <v>2656</v>
      </c>
      <c r="D649" s="5" t="s">
        <v>2272</v>
      </c>
      <c r="E649" s="5" t="s">
        <v>767</v>
      </c>
      <c r="L649" s="5" t="s">
        <v>2286</v>
      </c>
      <c r="M649" s="5" t="s">
        <v>2973</v>
      </c>
      <c r="N649" s="5" t="s">
        <v>1908</v>
      </c>
      <c r="O649" s="5" t="s">
        <v>441</v>
      </c>
      <c r="P649" s="5">
        <v>3104510707</v>
      </c>
      <c r="Q649" s="5">
        <v>3379944</v>
      </c>
      <c r="V649" s="5" t="s">
        <v>2287</v>
      </c>
    </row>
    <row r="650" spans="1:22" ht="15" customHeight="1" x14ac:dyDescent="0.25">
      <c r="A650" s="5">
        <v>2805</v>
      </c>
      <c r="B650" s="2" t="s">
        <v>2288</v>
      </c>
      <c r="C650" s="5" t="s">
        <v>2834</v>
      </c>
      <c r="D650" s="5" t="s">
        <v>2280</v>
      </c>
      <c r="E650" s="5" t="s">
        <v>767</v>
      </c>
      <c r="M650" s="5" t="s">
        <v>3338</v>
      </c>
      <c r="N650" s="5" t="s">
        <v>2280</v>
      </c>
      <c r="O650" s="5" t="s">
        <v>767</v>
      </c>
      <c r="P650" s="5">
        <v>2595239</v>
      </c>
      <c r="Q650" s="5">
        <v>3165249488</v>
      </c>
      <c r="V650" s="5" t="s">
        <v>2289</v>
      </c>
    </row>
    <row r="651" spans="1:22" ht="15" customHeight="1" x14ac:dyDescent="0.25">
      <c r="A651" s="5" t="s">
        <v>2299</v>
      </c>
      <c r="B651" s="2" t="s">
        <v>2290</v>
      </c>
      <c r="C651" s="5" t="s">
        <v>2657</v>
      </c>
      <c r="D651" s="5" t="s">
        <v>2291</v>
      </c>
      <c r="E651" s="5" t="s">
        <v>767</v>
      </c>
      <c r="L651" s="5" t="s">
        <v>405</v>
      </c>
      <c r="M651" s="5" t="s">
        <v>3310</v>
      </c>
      <c r="N651" s="5" t="s">
        <v>1908</v>
      </c>
      <c r="O651" s="5" t="s">
        <v>441</v>
      </c>
      <c r="P651" s="5">
        <v>3260591</v>
      </c>
      <c r="Q651" s="5">
        <v>3260592</v>
      </c>
      <c r="R651" s="5">
        <v>3104558407</v>
      </c>
      <c r="V651" s="5" t="s">
        <v>2292</v>
      </c>
    </row>
    <row r="652" spans="1:22" ht="15" customHeight="1" x14ac:dyDescent="0.25">
      <c r="A652" s="5">
        <v>2348</v>
      </c>
      <c r="B652" s="2" t="s">
        <v>2293</v>
      </c>
      <c r="C652" s="5" t="s">
        <v>2658</v>
      </c>
      <c r="D652" s="5" t="s">
        <v>1684</v>
      </c>
      <c r="E652" s="5" t="s">
        <v>767</v>
      </c>
      <c r="L652" s="5" t="s">
        <v>587</v>
      </c>
      <c r="M652" s="5" t="s">
        <v>3495</v>
      </c>
      <c r="N652" s="5" t="s">
        <v>766</v>
      </c>
      <c r="O652" s="5" t="s">
        <v>767</v>
      </c>
      <c r="P652" s="5">
        <v>4891651</v>
      </c>
    </row>
    <row r="653" spans="1:22" ht="15" customHeight="1" x14ac:dyDescent="0.25">
      <c r="A653" s="5">
        <v>1982</v>
      </c>
      <c r="B653" s="2" t="s">
        <v>2294</v>
      </c>
      <c r="C653" s="5" t="s">
        <v>2659</v>
      </c>
      <c r="D653" s="5" t="s">
        <v>2295</v>
      </c>
      <c r="E653" s="5" t="s">
        <v>767</v>
      </c>
      <c r="L653" s="5" t="s">
        <v>477</v>
      </c>
      <c r="M653" s="5" t="s">
        <v>2298</v>
      </c>
      <c r="N653" s="5" t="s">
        <v>906</v>
      </c>
      <c r="O653" s="5" t="s">
        <v>89</v>
      </c>
      <c r="P653" s="5">
        <v>3204196997</v>
      </c>
      <c r="Q653" s="5">
        <v>3103413667</v>
      </c>
      <c r="V653" s="10" t="s">
        <v>2300</v>
      </c>
    </row>
    <row r="654" spans="1:22" ht="15" customHeight="1" x14ac:dyDescent="0.25">
      <c r="A654" s="5">
        <v>2808</v>
      </c>
      <c r="B654" s="2" t="s">
        <v>2301</v>
      </c>
      <c r="C654" s="5" t="s">
        <v>2835</v>
      </c>
      <c r="D654" s="5" t="s">
        <v>2302</v>
      </c>
      <c r="E654" s="5" t="s">
        <v>767</v>
      </c>
      <c r="M654" s="5" t="s">
        <v>3471</v>
      </c>
      <c r="N654" s="5" t="s">
        <v>1908</v>
      </c>
      <c r="O654" s="5" t="s">
        <v>441</v>
      </c>
      <c r="P654" s="5">
        <v>3203741398</v>
      </c>
      <c r="V654" s="5" t="s">
        <v>2303</v>
      </c>
    </row>
    <row r="655" spans="1:22" ht="15" customHeight="1" x14ac:dyDescent="0.25">
      <c r="A655" s="5">
        <v>1917</v>
      </c>
      <c r="B655" s="2" t="s">
        <v>2304</v>
      </c>
      <c r="C655" s="5" t="s">
        <v>2660</v>
      </c>
      <c r="D655" s="5" t="s">
        <v>2291</v>
      </c>
      <c r="E655" s="5" t="s">
        <v>767</v>
      </c>
      <c r="L655" s="5" t="s">
        <v>477</v>
      </c>
      <c r="M655" s="5" t="s">
        <v>3311</v>
      </c>
      <c r="N655" s="5" t="s">
        <v>906</v>
      </c>
      <c r="O655" s="5" t="s">
        <v>89</v>
      </c>
      <c r="P655" s="5">
        <v>7489000</v>
      </c>
      <c r="Q655" s="5">
        <v>3104518480</v>
      </c>
      <c r="R655" s="5">
        <v>3204920482</v>
      </c>
      <c r="V655" s="5" t="s">
        <v>2305</v>
      </c>
    </row>
    <row r="656" spans="1:22" ht="15" customHeight="1" x14ac:dyDescent="0.25">
      <c r="A656" s="5">
        <v>2316</v>
      </c>
      <c r="B656" s="2" t="s">
        <v>2306</v>
      </c>
      <c r="C656" s="5" t="s">
        <v>2661</v>
      </c>
      <c r="D656" s="5" t="s">
        <v>1934</v>
      </c>
      <c r="E656" s="5" t="s">
        <v>767</v>
      </c>
      <c r="L656" s="5" t="s">
        <v>2355</v>
      </c>
      <c r="M656" s="5" t="s">
        <v>2974</v>
      </c>
      <c r="N656" s="5" t="s">
        <v>1934</v>
      </c>
      <c r="O656" s="5" t="s">
        <v>767</v>
      </c>
      <c r="P656" s="5">
        <v>3137221698</v>
      </c>
      <c r="V656" s="5" t="s">
        <v>2307</v>
      </c>
    </row>
    <row r="657" spans="1:24" ht="15" customHeight="1" x14ac:dyDescent="0.25">
      <c r="A657" s="5">
        <v>1989</v>
      </c>
      <c r="B657" s="2" t="s">
        <v>2308</v>
      </c>
      <c r="C657" s="5" t="s">
        <v>2662</v>
      </c>
      <c r="D657" s="5" t="s">
        <v>2266</v>
      </c>
      <c r="E657" s="5" t="s">
        <v>767</v>
      </c>
      <c r="L657" s="5" t="s">
        <v>405</v>
      </c>
      <c r="M657" s="5" t="s">
        <v>2965</v>
      </c>
      <c r="N657" s="5" t="s">
        <v>766</v>
      </c>
      <c r="O657" s="5" t="s">
        <v>767</v>
      </c>
      <c r="V657" s="5" t="s">
        <v>2309</v>
      </c>
    </row>
    <row r="658" spans="1:24" ht="15" customHeight="1" x14ac:dyDescent="0.25">
      <c r="A658" s="5">
        <v>1850</v>
      </c>
      <c r="B658" s="2" t="s">
        <v>2310</v>
      </c>
      <c r="C658" s="5" t="s">
        <v>2663</v>
      </c>
      <c r="D658" s="5" t="s">
        <v>2269</v>
      </c>
      <c r="E658" s="5" t="s">
        <v>767</v>
      </c>
      <c r="L658" s="5" t="s">
        <v>477</v>
      </c>
      <c r="M658" s="5" t="s">
        <v>3312</v>
      </c>
      <c r="P658" s="5">
        <v>2112413</v>
      </c>
      <c r="Q658" s="5">
        <v>2117157</v>
      </c>
      <c r="R658" s="5">
        <v>3104939295</v>
      </c>
      <c r="V658" s="5" t="s">
        <v>2311</v>
      </c>
    </row>
    <row r="659" spans="1:24" ht="15" customHeight="1" x14ac:dyDescent="0.25">
      <c r="A659" s="5">
        <v>2980</v>
      </c>
      <c r="B659" s="2" t="s">
        <v>2312</v>
      </c>
      <c r="C659" s="5" t="s">
        <v>2664</v>
      </c>
      <c r="D659" s="5" t="s">
        <v>1934</v>
      </c>
      <c r="E659" s="5" t="s">
        <v>767</v>
      </c>
      <c r="M659" s="5" t="s">
        <v>3313</v>
      </c>
      <c r="N659" s="5" t="s">
        <v>1885</v>
      </c>
      <c r="O659" s="5" t="s">
        <v>411</v>
      </c>
      <c r="P659" s="5">
        <v>3023884606</v>
      </c>
      <c r="V659" s="5" t="s">
        <v>2313</v>
      </c>
      <c r="W659" s="5" t="s">
        <v>2314</v>
      </c>
      <c r="X659" s="5" t="s">
        <v>3024</v>
      </c>
    </row>
    <row r="660" spans="1:24" ht="15" customHeight="1" x14ac:dyDescent="0.25">
      <c r="A660" s="5">
        <v>2703</v>
      </c>
      <c r="B660" s="2" t="s">
        <v>2315</v>
      </c>
      <c r="C660" s="5" t="s">
        <v>2665</v>
      </c>
      <c r="D660" s="5" t="s">
        <v>2316</v>
      </c>
      <c r="E660" s="5" t="s">
        <v>767</v>
      </c>
      <c r="L660" s="5" t="s">
        <v>2317</v>
      </c>
      <c r="M660" s="5" t="s">
        <v>3472</v>
      </c>
      <c r="N660" s="5" t="s">
        <v>2330</v>
      </c>
      <c r="O660" s="5" t="s">
        <v>767</v>
      </c>
      <c r="P660" s="5">
        <v>3217997520</v>
      </c>
      <c r="V660" s="5" t="s">
        <v>2318</v>
      </c>
    </row>
    <row r="661" spans="1:24" ht="15" customHeight="1" x14ac:dyDescent="0.25">
      <c r="A661" s="5">
        <v>1621</v>
      </c>
      <c r="B661" s="2" t="s">
        <v>2319</v>
      </c>
      <c r="C661" s="5" t="s">
        <v>2666</v>
      </c>
      <c r="D661" s="5" t="s">
        <v>2272</v>
      </c>
      <c r="E661" s="5" t="s">
        <v>767</v>
      </c>
      <c r="L661" s="5" t="s">
        <v>405</v>
      </c>
      <c r="M661" s="5" t="s">
        <v>2331</v>
      </c>
      <c r="N661" s="5" t="s">
        <v>1934</v>
      </c>
      <c r="O661" s="5" t="s">
        <v>767</v>
      </c>
      <c r="P661" s="5">
        <v>2138882</v>
      </c>
      <c r="Q661" s="5">
        <v>2144095</v>
      </c>
      <c r="R661" s="5">
        <v>2133133</v>
      </c>
      <c r="S661" s="5">
        <v>3206973375</v>
      </c>
      <c r="V661" s="5" t="s">
        <v>2320</v>
      </c>
    </row>
    <row r="662" spans="1:24" ht="15" customHeight="1" x14ac:dyDescent="0.25">
      <c r="A662" s="5">
        <v>2719</v>
      </c>
      <c r="B662" s="2" t="s">
        <v>2321</v>
      </c>
      <c r="C662" s="5" t="s">
        <v>2836</v>
      </c>
      <c r="D662" s="5" t="s">
        <v>2322</v>
      </c>
      <c r="E662" s="5" t="s">
        <v>767</v>
      </c>
      <c r="L662" s="5" t="s">
        <v>45</v>
      </c>
      <c r="M662" s="5" t="s">
        <v>3314</v>
      </c>
      <c r="N662" s="5" t="s">
        <v>2329</v>
      </c>
      <c r="O662" s="5" t="s">
        <v>767</v>
      </c>
      <c r="P662" s="5">
        <v>2418338</v>
      </c>
      <c r="Q662" s="5">
        <v>3176436071</v>
      </c>
      <c r="R662" s="5">
        <v>3105386917</v>
      </c>
      <c r="V662" s="5" t="s">
        <v>2323</v>
      </c>
    </row>
    <row r="663" spans="1:24" ht="15" customHeight="1" x14ac:dyDescent="0.25">
      <c r="A663" s="5">
        <v>2404</v>
      </c>
      <c r="B663" s="2" t="s">
        <v>2324</v>
      </c>
      <c r="C663" s="5" t="s">
        <v>2667</v>
      </c>
      <c r="D663" s="5" t="s">
        <v>1934</v>
      </c>
      <c r="E663" s="5" t="s">
        <v>767</v>
      </c>
      <c r="L663" s="5" t="s">
        <v>96</v>
      </c>
      <c r="M663" s="5" t="s">
        <v>3473</v>
      </c>
      <c r="N663" s="5" t="s">
        <v>1934</v>
      </c>
      <c r="O663" s="5" t="s">
        <v>767</v>
      </c>
      <c r="P663" s="5">
        <v>2143633</v>
      </c>
      <c r="Q663" s="5">
        <v>3128899082</v>
      </c>
      <c r="V663" s="5" t="s">
        <v>2325</v>
      </c>
    </row>
    <row r="664" spans="1:24" ht="15" customHeight="1" x14ac:dyDescent="0.25">
      <c r="A664" s="5">
        <v>2937</v>
      </c>
      <c r="B664" s="2" t="s">
        <v>2326</v>
      </c>
      <c r="C664" s="5" t="s">
        <v>2668</v>
      </c>
      <c r="D664" s="5" t="s">
        <v>2327</v>
      </c>
      <c r="E664" s="5" t="s">
        <v>767</v>
      </c>
      <c r="M664" s="5" t="s">
        <v>2956</v>
      </c>
      <c r="N664" s="5" t="s">
        <v>2328</v>
      </c>
      <c r="O664" s="5" t="s">
        <v>767</v>
      </c>
      <c r="P664" s="5">
        <v>3162968182</v>
      </c>
      <c r="Q664" s="5">
        <v>3154715026</v>
      </c>
      <c r="V664" s="10" t="s">
        <v>2334</v>
      </c>
    </row>
    <row r="665" spans="1:24" ht="15" customHeight="1" x14ac:dyDescent="0.25">
      <c r="A665" s="5">
        <v>2843</v>
      </c>
      <c r="B665" s="2" t="s">
        <v>2332</v>
      </c>
      <c r="C665" s="5" t="s">
        <v>2837</v>
      </c>
      <c r="D665" s="5" t="s">
        <v>2333</v>
      </c>
      <c r="E665" s="5" t="s">
        <v>767</v>
      </c>
      <c r="M665" s="5" t="s">
        <v>3522</v>
      </c>
      <c r="N665" s="5" t="s">
        <v>766</v>
      </c>
      <c r="O665" s="5" t="s">
        <v>767</v>
      </c>
      <c r="P665" s="5">
        <v>3167563756</v>
      </c>
      <c r="Q665" s="5">
        <v>3173653165</v>
      </c>
    </row>
    <row r="666" spans="1:24" ht="15" customHeight="1" x14ac:dyDescent="0.25">
      <c r="A666" s="5">
        <v>1951</v>
      </c>
      <c r="B666" s="2" t="s">
        <v>2335</v>
      </c>
      <c r="C666" s="5" t="s">
        <v>2481</v>
      </c>
      <c r="D666" s="5" t="s">
        <v>2337</v>
      </c>
      <c r="E666" s="5" t="s">
        <v>2341</v>
      </c>
      <c r="L666" s="5" t="s">
        <v>1058</v>
      </c>
      <c r="M666" s="5" t="s">
        <v>3474</v>
      </c>
      <c r="N666" s="5" t="s">
        <v>1908</v>
      </c>
      <c r="O666" s="5" t="s">
        <v>441</v>
      </c>
      <c r="P666" s="5">
        <v>563238605</v>
      </c>
      <c r="Q666" s="5">
        <v>3175741598</v>
      </c>
      <c r="V666" s="10" t="s">
        <v>2343</v>
      </c>
      <c r="W666" s="5" t="s">
        <v>2344</v>
      </c>
    </row>
    <row r="667" spans="1:24" ht="15" customHeight="1" x14ac:dyDescent="0.25">
      <c r="A667" s="5">
        <v>2517</v>
      </c>
      <c r="B667" s="2" t="s">
        <v>2338</v>
      </c>
      <c r="C667" s="5" t="s">
        <v>2838</v>
      </c>
      <c r="D667" s="5" t="s">
        <v>2342</v>
      </c>
      <c r="E667" s="5" t="s">
        <v>2341</v>
      </c>
      <c r="L667" s="5" t="s">
        <v>205</v>
      </c>
      <c r="M667" s="5" t="s">
        <v>3475</v>
      </c>
      <c r="N667" s="5" t="s">
        <v>906</v>
      </c>
      <c r="O667" s="5" t="s">
        <v>89</v>
      </c>
      <c r="P667" s="5">
        <v>3108267057</v>
      </c>
      <c r="V667" s="5" t="s">
        <v>2339</v>
      </c>
    </row>
    <row r="668" spans="1:24" ht="15" customHeight="1" x14ac:dyDescent="0.25">
      <c r="A668" s="5">
        <v>1934</v>
      </c>
      <c r="B668" s="2" t="s">
        <v>2340</v>
      </c>
      <c r="C668" s="5" t="s">
        <v>2669</v>
      </c>
      <c r="D668" s="5" t="s">
        <v>2336</v>
      </c>
      <c r="E668" s="5" t="s">
        <v>2341</v>
      </c>
      <c r="F668" s="5" t="s">
        <v>2670</v>
      </c>
      <c r="G668" s="5" t="s">
        <v>827</v>
      </c>
      <c r="H668" s="5" t="s">
        <v>371</v>
      </c>
      <c r="L668" s="5" t="s">
        <v>2356</v>
      </c>
      <c r="P668" s="5">
        <v>3123215251</v>
      </c>
    </row>
  </sheetData>
  <sortState xmlns:xlrd2="http://schemas.microsoft.com/office/spreadsheetml/2017/richdata2" ref="A118:AD668">
    <sortCondition ref="E299:E668"/>
  </sortState>
  <phoneticPr fontId="1" type="noConversion"/>
  <conditionalFormatting sqref="A1:B1048576">
    <cfRule type="duplicateValues" dxfId="55" priority="2"/>
  </conditionalFormatting>
  <conditionalFormatting sqref="F1:F1048576 I1:I1048576">
    <cfRule type="duplicateValues" dxfId="54" priority="1"/>
  </conditionalFormatting>
  <hyperlinks>
    <hyperlink ref="W469" r:id="rId1" xr:uid="{7A2E075D-DF04-4297-98AF-082E051F9546}"/>
    <hyperlink ref="V469" r:id="rId2" xr:uid="{065BBCE4-20B1-45C8-98B6-458BE5D5101A}"/>
    <hyperlink ref="W83" r:id="rId3" xr:uid="{E1F087FF-4AE1-4D91-8AA4-519116FE42D4}"/>
    <hyperlink ref="V98" r:id="rId4" xr:uid="{11DE2F5D-78A5-4E89-9908-AF877A66F46F}"/>
    <hyperlink ref="V83" r:id="rId5" xr:uid="{BD1213F9-11D4-4C9E-A1AD-48DD6D3A52A9}"/>
    <hyperlink ref="V527" r:id="rId6" xr:uid="{018AF84A-EA1D-4F19-B893-17825D7A6109}"/>
    <hyperlink ref="V462" r:id="rId7" xr:uid="{C67710E3-DF46-4BCE-9FF8-07BFE86E1C6F}"/>
    <hyperlink ref="V454" r:id="rId8" xr:uid="{3E1D9A47-B79D-488A-90D3-9671C6633762}"/>
    <hyperlink ref="V345" r:id="rId9" xr:uid="{38941941-DD8B-4C84-B487-D6C06524B468}"/>
    <hyperlink ref="V339" r:id="rId10" xr:uid="{57258549-6748-47F9-9066-AFDEB35E5C5C}"/>
    <hyperlink ref="V300" r:id="rId11" xr:uid="{0208BB8F-7B4F-4608-9330-882160BCE37A}"/>
    <hyperlink ref="V271" r:id="rId12" xr:uid="{CBA5BAF1-1CB5-4883-889F-1763BE1CABC3}"/>
    <hyperlink ref="V267" r:id="rId13" xr:uid="{D44F0DA0-8EE4-4638-ABB8-B236A68015D9}"/>
    <hyperlink ref="V205" r:id="rId14" xr:uid="{9095411C-3977-4569-8D3A-B9D95507C662}"/>
    <hyperlink ref="V134" r:id="rId15" xr:uid="{C755738F-A499-46C1-8247-79586D4E25BB}"/>
    <hyperlink ref="V120" r:id="rId16" xr:uid="{D15E1B8C-651D-4B6F-A792-507BC020A474}"/>
    <hyperlink ref="V119" r:id="rId17" xr:uid="{CBCF7250-6634-4A4F-8134-51EC303EF37B}"/>
    <hyperlink ref="V118" r:id="rId18" xr:uid="{CF1846F0-20BD-4C99-96A9-80F1648D74C0}"/>
    <hyperlink ref="AC22" r:id="rId19" xr:uid="{FF1CC849-CE2E-4D2E-B96E-0B0E41205916}"/>
    <hyperlink ref="W22" r:id="rId20" xr:uid="{38D063F9-B253-4855-B0C2-0A9908EFD402}"/>
    <hyperlink ref="V22" r:id="rId21" xr:uid="{983BAA77-A41E-481B-BEB6-1902BCDEF4A9}"/>
    <hyperlink ref="AC148" r:id="rId22" xr:uid="{30B108D5-078A-4C85-BBF7-1989B5A551A6}"/>
    <hyperlink ref="AC27" r:id="rId23" xr:uid="{E93C23F5-0213-41BF-98D3-5CE5F4A1B8C1}"/>
    <hyperlink ref="AC25" r:id="rId24" xr:uid="{EF1256FC-B5AE-4180-9D1F-FCCE99735D22}"/>
    <hyperlink ref="V666" r:id="rId25" xr:uid="{D7CF759B-C459-4C2A-A7C2-D28E104D642B}"/>
    <hyperlink ref="V664" r:id="rId26" display="mailto:lamaravilladarien@gmail.com" xr:uid="{7D556185-7299-47C9-AA83-8D79CA7B235C}"/>
    <hyperlink ref="V653" r:id="rId27" xr:uid="{BE20A3A3-33B9-4EF9-BA21-4363D2593D0D}"/>
    <hyperlink ref="AC639" r:id="rId28" display="http://www.ladinastiasb.com/" xr:uid="{D4E94540-7BCD-4BB3-B2CB-8D62C598A004}"/>
    <hyperlink ref="AC620" r:id="rId29" display="http://www.eozbuenosaires.com/" xr:uid="{8A1643E9-6293-49A5-9DC3-4FD75913F977}"/>
    <hyperlink ref="V612" r:id="rId30" display="mailto:drplia@yahoo.com" xr:uid="{17B7E24B-2987-4710-BD8B-5A840084EDDB}"/>
    <hyperlink ref="V551" r:id="rId31" display="mailto:enriquepuyana1@yahoo.com" xr:uid="{192757C3-6AB4-45C9-9B10-A3D25FB2DF80}"/>
    <hyperlink ref="V539" r:id="rId32" display="http://www.amayacia.com/" xr:uid="{2DCEE162-1012-4F7C-A917-F757F3B27DA3}"/>
    <hyperlink ref="AC531" r:id="rId33" xr:uid="{B89175FA-126B-477A-B207-0D055E32C9AA}"/>
    <hyperlink ref="V524" r:id="rId34" display="mailto:viizsas4@gmail.com" xr:uid="{573104E2-20AB-4DE9-B731-5926C0371E37}"/>
    <hyperlink ref="V499" r:id="rId35" xr:uid="{58C00735-02A1-4620-B087-11091E82A592}"/>
    <hyperlink ref="V496" r:id="rId36" xr:uid="{AEC9FA60-A51B-4E00-8A54-F9965BC24B26}"/>
    <hyperlink ref="V490" r:id="rId37" xr:uid="{2F4D2843-E5EC-4BEB-B8BC-5BDC174C0451}"/>
    <hyperlink ref="AC490" r:id="rId38" xr:uid="{5A59B5F7-0F70-41D3-9BCF-FD6C3C55E670}"/>
    <hyperlink ref="V478" r:id="rId39" xr:uid="{B26D23E5-E4A1-484A-B311-F16AFFC0C423}"/>
    <hyperlink ref="AC476" r:id="rId40" xr:uid="{B306FE84-5D05-45F6-8FB2-18BDA6A56457}"/>
    <hyperlink ref="V465" r:id="rId41" xr:uid="{FAB26754-565E-4D1D-9027-123D32771DBF}"/>
    <hyperlink ref="V440" r:id="rId42" xr:uid="{14A5DAF4-2B19-4C65-A855-A03A315D83A9}"/>
    <hyperlink ref="AC431" r:id="rId43" display="http://www.comegan.com/" xr:uid="{1F409422-FC86-404E-B3AB-A7A8D806CD5A}"/>
    <hyperlink ref="V422" r:id="rId44" xr:uid="{724A619D-27C3-411C-AA57-46DAFA494DEA}"/>
    <hyperlink ref="V407" r:id="rId45" xr:uid="{2CA0260E-6ADB-4386-AFF4-CB9E2B48B344}"/>
    <hyperlink ref="V399" r:id="rId46" display="mailto:lu_ehrhardt@yahoo.com" xr:uid="{583D2BF0-F48D-49BB-BF33-3C9B397B9DFE}"/>
    <hyperlink ref="V397" r:id="rId47" xr:uid="{3157624E-C789-486D-9F1A-A6027721F645}"/>
    <hyperlink ref="AC294" r:id="rId48" xr:uid="{A2B0F62A-4BE5-483B-8AC9-66EF0FD76E72}"/>
    <hyperlink ref="V287" r:id="rId49" xr:uid="{6FAB30C4-2E37-4B57-8C70-23C7C8194660}"/>
    <hyperlink ref="AC275" r:id="rId50" display="http://www.brahmanabastecedora.com/" xr:uid="{0D29423E-4D0D-4408-8F70-132EB3EA3FDA}"/>
    <hyperlink ref="AC223" r:id="rId51" xr:uid="{B806FDED-7DC9-4212-BD63-FA23C9AAAEE3}"/>
    <hyperlink ref="V221" r:id="rId52" xr:uid="{E9B2BBE5-CEB1-4BEF-BA21-43529DC8A321}"/>
    <hyperlink ref="V206" r:id="rId53" xr:uid="{6875561B-F3DF-49A8-8CFB-1F9227C1C24C}"/>
    <hyperlink ref="AC165" r:id="rId54" xr:uid="{82433904-A6BF-4D55-A70B-08DE3252D90D}"/>
    <hyperlink ref="V131" r:id="rId55" xr:uid="{09453119-EE49-4E64-ADD2-690236B46E5D}"/>
    <hyperlink ref="V125" r:id="rId56" xr:uid="{6231B515-4ED1-4D18-9728-0CEA917E3618}"/>
    <hyperlink ref="V115" r:id="rId57" xr:uid="{C0551BAE-DB62-49F6-912E-C30B4971C038}"/>
    <hyperlink ref="V73" r:id="rId58" xr:uid="{1AA84A29-7EDE-4C2E-869F-EDEDAFF3F463}"/>
    <hyperlink ref="V51" r:id="rId59" xr:uid="{CFBDAE4B-0D18-4320-9AA5-A2E54DE7309C}"/>
    <hyperlink ref="V37" r:id="rId60" xr:uid="{588184AD-C8C9-47CE-BCB3-800FE222880D}"/>
    <hyperlink ref="W25" r:id="rId61" xr:uid="{30104029-B87B-45DC-AACA-66E33FAAD530}"/>
    <hyperlink ref="V6" r:id="rId62" xr:uid="{E8E65922-D607-4870-B0D7-2D1C5C00A9D4}"/>
  </hyperlinks>
  <pageMargins left="0.7" right="0.7" top="0.75" bottom="0.75" header="0.3" footer="0.3"/>
  <pageSetup orientation="portrait" horizontalDpi="300" verticalDpi="300" r:id="rId63"/>
  <tableParts count="1">
    <tablePart r:id="rId6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13DD4-14CD-40EC-947E-EF520B7D0D2D}">
  <dimension ref="A1:AE1501"/>
  <sheetViews>
    <sheetView tabSelected="1" workbookViewId="0">
      <selection sqref="A1:XFD1048576"/>
    </sheetView>
  </sheetViews>
  <sheetFormatPr baseColWidth="10" defaultRowHeight="11.25" x14ac:dyDescent="0.2"/>
  <cols>
    <col min="1" max="1" width="11.42578125" style="14"/>
    <col min="2" max="2" width="30.5703125" style="13" customWidth="1"/>
    <col min="3" max="16384" width="11.42578125" style="13"/>
  </cols>
  <sheetData>
    <row r="1" spans="1:31" x14ac:dyDescent="0.2">
      <c r="A1" s="11" t="s">
        <v>10</v>
      </c>
      <c r="B1" s="12" t="s">
        <v>0</v>
      </c>
      <c r="C1" s="12" t="s">
        <v>429</v>
      </c>
      <c r="D1" s="12" t="s">
        <v>428</v>
      </c>
      <c r="E1" s="12" t="s">
        <v>427</v>
      </c>
      <c r="F1" s="12" t="s">
        <v>423</v>
      </c>
      <c r="G1" s="12" t="s">
        <v>424</v>
      </c>
      <c r="H1" s="12" t="s">
        <v>426</v>
      </c>
      <c r="I1" s="12" t="s">
        <v>435</v>
      </c>
      <c r="J1" s="12" t="s">
        <v>458</v>
      </c>
      <c r="K1" s="12" t="s">
        <v>425</v>
      </c>
      <c r="L1" s="12" t="s">
        <v>1</v>
      </c>
      <c r="M1" s="12" t="s">
        <v>2</v>
      </c>
      <c r="N1" s="12" t="s">
        <v>3</v>
      </c>
      <c r="O1" s="12" t="s">
        <v>4</v>
      </c>
      <c r="P1" s="12" t="s">
        <v>5</v>
      </c>
      <c r="Q1" s="12" t="s">
        <v>6</v>
      </c>
      <c r="R1" s="12" t="s">
        <v>362</v>
      </c>
      <c r="S1" s="12" t="s">
        <v>363</v>
      </c>
      <c r="T1" s="12" t="s">
        <v>396</v>
      </c>
      <c r="U1" s="12" t="s">
        <v>834</v>
      </c>
      <c r="V1" s="12" t="s">
        <v>7</v>
      </c>
      <c r="W1" s="12" t="s">
        <v>8</v>
      </c>
      <c r="X1" s="12" t="s">
        <v>404</v>
      </c>
      <c r="Y1" s="12" t="s">
        <v>1097</v>
      </c>
      <c r="Z1" s="12" t="s">
        <v>685</v>
      </c>
      <c r="AA1" s="12" t="s">
        <v>686</v>
      </c>
      <c r="AB1" s="12" t="s">
        <v>3059</v>
      </c>
      <c r="AC1" s="12" t="s">
        <v>9</v>
      </c>
      <c r="AD1" s="12" t="s">
        <v>856</v>
      </c>
      <c r="AE1" s="12" t="s">
        <v>3056</v>
      </c>
    </row>
    <row r="2" spans="1:31" x14ac:dyDescent="0.2">
      <c r="A2" s="5">
        <v>1964</v>
      </c>
      <c r="B2" s="13" t="str">
        <f>IF(VLOOKUP($A2,CriadoresDirectorio[],2,FALSE)=0,"",VLOOKUP($A2,CriadoresDirectorio[],2,FALSE))</f>
        <v>AGRO CAÑADULCE S.A.S.</v>
      </c>
      <c r="C2" s="13" t="str">
        <f>IF(VLOOKUP($A2,CriadoresDirectorio[],3,FALSE)=0,"",VLOOKUP($A2,CriadoresDirectorio[],3,FALSE))</f>
        <v>Hda Caña Dulce</v>
      </c>
      <c r="D2" s="13" t="str">
        <f>IF(VLOOKUP($A2,CriadoresDirectorio[],4,FALSE)=0,"",VLOOKUP($A2,CriadoresDirectorio[],4,FALSE))</f>
        <v>Fredonia</v>
      </c>
      <c r="E2" s="13" t="str">
        <f>IF(VLOOKUP($A2,CriadoresDirectorio[],5,FALSE)=0,"",VLOOKUP($A2,CriadoresDirectorio[],5,FALSE))</f>
        <v>Antioquia</v>
      </c>
      <c r="F2" s="13" t="str">
        <f>IF(VLOOKUP($A2,CriadoresDirectorio[],6,FALSE)=0,"",VLOOKUP($A2,CriadoresDirectorio[],6,FALSE))</f>
        <v/>
      </c>
      <c r="G2" s="13" t="str">
        <f>IF(VLOOKUP($A2,CriadoresDirectorio[],7,FALSE)=0,"",VLOOKUP($A2,CriadoresDirectorio[],7,FALSE))</f>
        <v/>
      </c>
      <c r="H2" s="13" t="str">
        <f>IF(VLOOKUP($A2,CriadoresDirectorio[],8,FALSE)=0,"",VLOOKUP($A2,CriadoresDirectorio[],8,FALSE))</f>
        <v/>
      </c>
      <c r="I2" s="13" t="str">
        <f>IF(VLOOKUP($A2,CriadoresDirectorio[],9,FALSE)=0,"",VLOOKUP($A2,CriadoresDirectorio[],9,FALSE))</f>
        <v/>
      </c>
      <c r="J2" s="13" t="str">
        <f>IF(VLOOKUP($A2,CriadoresDirectorio[],10,FALSE)=0,"",VLOOKUP($A2,CriadoresDirectorio[],10,FALSE))</f>
        <v/>
      </c>
      <c r="K2" s="13" t="str">
        <f>IF(VLOOKUP($A2,CriadoresDirectorio[],11,FALSE)=0,"",VLOOKUP($A2,CriadoresDirectorio[],11,FALSE))</f>
        <v/>
      </c>
      <c r="L2" s="13" t="str">
        <f>IF(VLOOKUP($A2,CriadoresDirectorio[],12,FALSE)=0,"",VLOOKUP($A2,CriadoresDirectorio[],12,FALSE))</f>
        <v>Ganado Puro Gyr y Girolando</v>
      </c>
      <c r="M2" s="13" t="str">
        <f>IF(VLOOKUP($A2,CriadoresDirectorio[],13,FALSE)=0,"",VLOOKUP($A2,CriadoresDirectorio[],13,FALSE))</f>
        <v>CR 21 CL 4B SUR 02</v>
      </c>
      <c r="N2" s="13" t="str">
        <f>IF(VLOOKUP($A2,CriadoresDirectorio[],14,FALSE)=0,"",VLOOKUP($A2,CriadoresDirectorio[],14,FALSE))</f>
        <v>Medellín</v>
      </c>
      <c r="O2" s="13" t="str">
        <f>IF(VLOOKUP($A2,CriadoresDirectorio[],15,FALSE)=0,"",VLOOKUP($A2,CriadoresDirectorio[],15,FALSE))</f>
        <v>Antoquia</v>
      </c>
      <c r="P2" s="13">
        <f>IF(VLOOKUP($A2,CriadoresDirectorio[],16,FALSE)=0,"",VLOOKUP($A2,CriadoresDirectorio[],16,FALSE))</f>
        <v>3170844</v>
      </c>
      <c r="Q2" s="13">
        <f>IF(VLOOKUP($A2,CriadoresDirectorio[],17,FALSE)=0,"",VLOOKUP($A2,CriadoresDirectorio[],17,FALSE))</f>
        <v>3122882460</v>
      </c>
      <c r="R2" s="13" t="str">
        <f>IF(VLOOKUP($A2,CriadoresDirectorio[],18,FALSE)=0,"",VLOOKUP($A2,CriadoresDirectorio[],18,FALSE))</f>
        <v/>
      </c>
      <c r="S2" s="13" t="str">
        <f>IF(VLOOKUP($A2,CriadoresDirectorio[],19,FALSE)=0,"",VLOOKUP($A2,CriadoresDirectorio[],19,FALSE))</f>
        <v/>
      </c>
      <c r="T2" s="13" t="str">
        <f>IF(VLOOKUP($A2,CriadoresDirectorio[],20,FALSE)=0,"",VLOOKUP($A2,CriadoresDirectorio[],20,FALSE))</f>
        <v/>
      </c>
      <c r="U2" s="13" t="str">
        <f>IF(VLOOKUP($A2,CriadoresDirectorio[],21,FALSE)=0,"",VLOOKUP($A2,CriadoresDirectorio[],21,FALSE))</f>
        <v/>
      </c>
      <c r="V2" s="13" t="str">
        <f>IF(VLOOKUP($A2,CriadoresDirectorio[],22,FALSE)=0,"",VLOOKUP($A2,CriadoresDirectorio[],22,FALSE))</f>
        <v>ganaderiacanadulce@gmail.com</v>
      </c>
      <c r="W2" s="13" t="str">
        <f>IF(VLOOKUP($A2,CriadoresDirectorio[],23,FALSE)=0,"",VLOOKUP($A2,CriadoresDirectorio[],23,FALSE))</f>
        <v/>
      </c>
      <c r="X2" s="13" t="str">
        <f>IF(VLOOKUP($A2,CriadoresDirectorio[],24,FALSE)=0,"",VLOOKUP($A2,CriadoresDirectorio[],24,FALSE))</f>
        <v/>
      </c>
      <c r="Y2" s="13" t="str">
        <f>IF(VLOOKUP($A2,CriadoresDirectorio[],25,FALSE)=0,"",VLOOKUP($A2,CriadoresDirectorio[],25,FALSE))</f>
        <v/>
      </c>
      <c r="Z2" s="13" t="str">
        <f>IF(VLOOKUP($A2,CriadoresDirectorio[],26,FALSE)=0,"",VLOOKUP($A2,CriadoresDirectorio[],26,FALSE))</f>
        <v/>
      </c>
      <c r="AA2" s="13" t="str">
        <f>IF(VLOOKUP($A2,CriadoresDirectorio[],27,FALSE)=0,"",VLOOKUP($A2,CriadoresDirectorio[],27,FALSE))</f>
        <v/>
      </c>
      <c r="AB2" s="13" t="str">
        <f>IF(VLOOKUP($A2,CriadoresDirectorio[],28,FALSE)=0,"",VLOOKUP($A2,CriadoresDirectorio[],28,FALSE))</f>
        <v/>
      </c>
      <c r="AC2" s="13" t="str">
        <f>IF(VLOOKUP($A2,CriadoresDirectorio[],29,FALSE)=0,"",VLOOKUP($A2,CriadoresDirectorio[],29,FALSE))</f>
        <v/>
      </c>
      <c r="AD2" s="13" t="str">
        <f>IF(VLOOKUP($A2,CriadoresDirectorio[],30,FALSE)=0,"",VLOOKUP($A2,CriadoresDirectorio[],30,FALSE))</f>
        <v/>
      </c>
      <c r="AE2" s="13" t="str">
        <f>IF(VLOOKUP($A2,CriadoresDirectorio[],31,FALSE)=0,"",VLOOKUP($A2,CriadoresDirectorio[],31,FALSE))</f>
        <v/>
      </c>
    </row>
    <row r="3" spans="1:31" x14ac:dyDescent="0.2">
      <c r="A3" s="5" t="s">
        <v>19</v>
      </c>
      <c r="B3" s="13" t="str">
        <f>IF(VLOOKUP($A3,CriadoresDirectorio[],2,FALSE)=0,"",VLOOKUP($A3,CriadoresDirectorio[],2,FALSE))</f>
        <v>AGRO GANADERIA PANIEL SAS</v>
      </c>
      <c r="C3" s="13" t="str">
        <f>IF(VLOOKUP($A3,CriadoresDirectorio[],3,FALSE)=0,"",VLOOKUP($A3,CriadoresDirectorio[],3,FALSE))</f>
        <v>Hda Peniel, Vereda La Congoja</v>
      </c>
      <c r="D3" s="13" t="str">
        <f>IF(VLOOKUP($A3,CriadoresDirectorio[],4,FALSE)=0,"",VLOOKUP($A3,CriadoresDirectorio[],4,FALSE))</f>
        <v>Yondo</v>
      </c>
      <c r="E3" s="13" t="str">
        <f>IF(VLOOKUP($A3,CriadoresDirectorio[],5,FALSE)=0,"",VLOOKUP($A3,CriadoresDirectorio[],5,FALSE))</f>
        <v>Antioquia</v>
      </c>
      <c r="F3" s="13" t="str">
        <f>IF(VLOOKUP($A3,CriadoresDirectorio[],6,FALSE)=0,"",VLOOKUP($A3,CriadoresDirectorio[],6,FALSE))</f>
        <v/>
      </c>
      <c r="G3" s="13" t="str">
        <f>IF(VLOOKUP($A3,CriadoresDirectorio[],7,FALSE)=0,"",VLOOKUP($A3,CriadoresDirectorio[],7,FALSE))</f>
        <v/>
      </c>
      <c r="H3" s="13" t="str">
        <f>IF(VLOOKUP($A3,CriadoresDirectorio[],8,FALSE)=0,"",VLOOKUP($A3,CriadoresDirectorio[],8,FALSE))</f>
        <v/>
      </c>
      <c r="I3" s="13" t="str">
        <f>IF(VLOOKUP($A3,CriadoresDirectorio[],9,FALSE)=0,"",VLOOKUP($A3,CriadoresDirectorio[],9,FALSE))</f>
        <v/>
      </c>
      <c r="J3" s="13" t="str">
        <f>IF(VLOOKUP($A3,CriadoresDirectorio[],10,FALSE)=0,"",VLOOKUP($A3,CriadoresDirectorio[],10,FALSE))</f>
        <v/>
      </c>
      <c r="K3" s="13" t="str">
        <f>IF(VLOOKUP($A3,CriadoresDirectorio[],11,FALSE)=0,"",VLOOKUP($A3,CriadoresDirectorio[],11,FALSE))</f>
        <v/>
      </c>
      <c r="L3" s="13" t="str">
        <f>IF(VLOOKUP($A3,CriadoresDirectorio[],12,FALSE)=0,"",VLOOKUP($A3,CriadoresDirectorio[],12,FALSE))</f>
        <v/>
      </c>
      <c r="M3" s="13" t="str">
        <f>IF(VLOOKUP($A3,CriadoresDirectorio[],13,FALSE)=0,"",VLOOKUP($A3,CriadoresDirectorio[],13,FALSE))</f>
        <v>CR 72B # CL 78B - 85 INT 1534</v>
      </c>
      <c r="N3" s="13" t="str">
        <f>IF(VLOOKUP($A3,CriadoresDirectorio[],14,FALSE)=0,"",VLOOKUP($A3,CriadoresDirectorio[],14,FALSE))</f>
        <v>Medellín</v>
      </c>
      <c r="O3" s="13" t="str">
        <f>IF(VLOOKUP($A3,CriadoresDirectorio[],15,FALSE)=0,"",VLOOKUP($A3,CriadoresDirectorio[],15,FALSE))</f>
        <v>Antoquia</v>
      </c>
      <c r="P3" s="13" t="str">
        <f>IF(VLOOKUP($A3,CriadoresDirectorio[],16,FALSE)=0,"",VLOOKUP($A3,CriadoresDirectorio[],16,FALSE))</f>
        <v>3122402786</v>
      </c>
      <c r="Q3" s="13" t="str">
        <f>IF(VLOOKUP($A3,CriadoresDirectorio[],17,FALSE)=0,"",VLOOKUP($A3,CriadoresDirectorio[],17,FALSE))</f>
        <v/>
      </c>
      <c r="R3" s="13" t="str">
        <f>IF(VLOOKUP($A3,CriadoresDirectorio[],18,FALSE)=0,"",VLOOKUP($A3,CriadoresDirectorio[],18,FALSE))</f>
        <v/>
      </c>
      <c r="S3" s="13" t="str">
        <f>IF(VLOOKUP($A3,CriadoresDirectorio[],19,FALSE)=0,"",VLOOKUP($A3,CriadoresDirectorio[],19,FALSE))</f>
        <v/>
      </c>
      <c r="T3" s="13" t="str">
        <f>IF(VLOOKUP($A3,CriadoresDirectorio[],20,FALSE)=0,"",VLOOKUP($A3,CriadoresDirectorio[],20,FALSE))</f>
        <v/>
      </c>
      <c r="U3" s="13" t="str">
        <f>IF(VLOOKUP($A3,CriadoresDirectorio[],21,FALSE)=0,"",VLOOKUP($A3,CriadoresDirectorio[],21,FALSE))</f>
        <v/>
      </c>
      <c r="V3" s="13" t="str">
        <f>IF(VLOOKUP($A3,CriadoresDirectorio[],22,FALSE)=0,"",VLOOKUP($A3,CriadoresDirectorio[],22,FALSE))</f>
        <v>saramile22@hotmail.com</v>
      </c>
      <c r="W3" s="13" t="str">
        <f>IF(VLOOKUP($A3,CriadoresDirectorio[],23,FALSE)=0,"",VLOOKUP($A3,CriadoresDirectorio[],23,FALSE))</f>
        <v/>
      </c>
      <c r="X3" s="13" t="str">
        <f>IF(VLOOKUP($A3,CriadoresDirectorio[],24,FALSE)=0,"",VLOOKUP($A3,CriadoresDirectorio[],24,FALSE))</f>
        <v/>
      </c>
      <c r="Y3" s="13" t="str">
        <f>IF(VLOOKUP($A3,CriadoresDirectorio[],25,FALSE)=0,"",VLOOKUP($A3,CriadoresDirectorio[],25,FALSE))</f>
        <v/>
      </c>
      <c r="Z3" s="13" t="str">
        <f>IF(VLOOKUP($A3,CriadoresDirectorio[],26,FALSE)=0,"",VLOOKUP($A3,CriadoresDirectorio[],26,FALSE))</f>
        <v/>
      </c>
      <c r="AA3" s="13" t="str">
        <f>IF(VLOOKUP($A3,CriadoresDirectorio[],27,FALSE)=0,"",VLOOKUP($A3,CriadoresDirectorio[],27,FALSE))</f>
        <v/>
      </c>
      <c r="AB3" s="13" t="str">
        <f>IF(VLOOKUP($A3,CriadoresDirectorio[],28,FALSE)=0,"",VLOOKUP($A3,CriadoresDirectorio[],28,FALSE))</f>
        <v/>
      </c>
      <c r="AC3" s="13" t="str">
        <f>IF(VLOOKUP($A3,CriadoresDirectorio[],29,FALSE)=0,"",VLOOKUP($A3,CriadoresDirectorio[],29,FALSE))</f>
        <v/>
      </c>
      <c r="AD3" s="13" t="str">
        <f>IF(VLOOKUP($A3,CriadoresDirectorio[],30,FALSE)=0,"",VLOOKUP($A3,CriadoresDirectorio[],30,FALSE))</f>
        <v/>
      </c>
      <c r="AE3" s="13" t="str">
        <f>IF(VLOOKUP($A3,CriadoresDirectorio[],31,FALSE)=0,"",VLOOKUP($A3,CriadoresDirectorio[],31,FALSE))</f>
        <v/>
      </c>
    </row>
    <row r="4" spans="1:31" x14ac:dyDescent="0.2">
      <c r="A4" s="5" t="s">
        <v>25</v>
      </c>
      <c r="B4" s="13" t="str">
        <f>IF(VLOOKUP($A4,CriadoresDirectorio[],2,FALSE)=0,"",VLOOKUP($A4,CriadoresDirectorio[],2,FALSE))</f>
        <v>AGRO GANADERIA RANCHO ILUSION SAS</v>
      </c>
      <c r="C4" s="13" t="str">
        <f>IF(VLOOKUP($A4,CriadoresDirectorio[],3,FALSE)=0,"",VLOOKUP($A4,CriadoresDirectorio[],3,FALSE))</f>
        <v>Hda La Ilusión</v>
      </c>
      <c r="D4" s="13" t="str">
        <f>IF(VLOOKUP($A4,CriadoresDirectorio[],4,FALSE)=0,"",VLOOKUP($A4,CriadoresDirectorio[],4,FALSE))</f>
        <v>Girardota</v>
      </c>
      <c r="E4" s="13" t="str">
        <f>IF(VLOOKUP($A4,CriadoresDirectorio[],5,FALSE)=0,"",VLOOKUP($A4,CriadoresDirectorio[],5,FALSE))</f>
        <v>Antioquia</v>
      </c>
      <c r="F4" s="13" t="str">
        <f>IF(VLOOKUP($A4,CriadoresDirectorio[],6,FALSE)=0,"",VLOOKUP($A4,CriadoresDirectorio[],6,FALSE))</f>
        <v/>
      </c>
      <c r="G4" s="13" t="str">
        <f>IF(VLOOKUP($A4,CriadoresDirectorio[],7,FALSE)=0,"",VLOOKUP($A4,CriadoresDirectorio[],7,FALSE))</f>
        <v/>
      </c>
      <c r="H4" s="13" t="str">
        <f>IF(VLOOKUP($A4,CriadoresDirectorio[],8,FALSE)=0,"",VLOOKUP($A4,CriadoresDirectorio[],8,FALSE))</f>
        <v/>
      </c>
      <c r="I4" s="13" t="str">
        <f>IF(VLOOKUP($A4,CriadoresDirectorio[],9,FALSE)=0,"",VLOOKUP($A4,CriadoresDirectorio[],9,FALSE))</f>
        <v/>
      </c>
      <c r="J4" s="13" t="str">
        <f>IF(VLOOKUP($A4,CriadoresDirectorio[],10,FALSE)=0,"",VLOOKUP($A4,CriadoresDirectorio[],10,FALSE))</f>
        <v/>
      </c>
      <c r="K4" s="13" t="str">
        <f>IF(VLOOKUP($A4,CriadoresDirectorio[],11,FALSE)=0,"",VLOOKUP($A4,CriadoresDirectorio[],11,FALSE))</f>
        <v/>
      </c>
      <c r="L4" s="13" t="str">
        <f>IF(VLOOKUP($A4,CriadoresDirectorio[],12,FALSE)=0,"",VLOOKUP($A4,CriadoresDirectorio[],12,FALSE))</f>
        <v/>
      </c>
      <c r="M4" s="13" t="str">
        <f>IF(VLOOKUP($A4,CriadoresDirectorio[],13,FALSE)=0,"",VLOOKUP($A4,CriadoresDirectorio[],13,FALSE))</f>
        <v>CL CORDOBA CR 18 # 7 - 98</v>
      </c>
      <c r="N4" s="13" t="str">
        <f>IF(VLOOKUP($A4,CriadoresDirectorio[],14,FALSE)=0,"",VLOOKUP($A4,CriadoresDirectorio[],14,FALSE))</f>
        <v>Girardota</v>
      </c>
      <c r="O4" s="13" t="str">
        <f>IF(VLOOKUP($A4,CriadoresDirectorio[],15,FALSE)=0,"",VLOOKUP($A4,CriadoresDirectorio[],15,FALSE))</f>
        <v>Antoquia</v>
      </c>
      <c r="P4" s="13" t="str">
        <f>IF(VLOOKUP($A4,CriadoresDirectorio[],16,FALSE)=0,"",VLOOKUP($A4,CriadoresDirectorio[],16,FALSE))</f>
        <v>3218330826</v>
      </c>
      <c r="Q4" s="13" t="str">
        <f>IF(VLOOKUP($A4,CriadoresDirectorio[],17,FALSE)=0,"",VLOOKUP($A4,CriadoresDirectorio[],17,FALSE))</f>
        <v/>
      </c>
      <c r="R4" s="13" t="str">
        <f>IF(VLOOKUP($A4,CriadoresDirectorio[],18,FALSE)=0,"",VLOOKUP($A4,CriadoresDirectorio[],18,FALSE))</f>
        <v/>
      </c>
      <c r="S4" s="13" t="str">
        <f>IF(VLOOKUP($A4,CriadoresDirectorio[],19,FALSE)=0,"",VLOOKUP($A4,CriadoresDirectorio[],19,FALSE))</f>
        <v/>
      </c>
      <c r="T4" s="13" t="str">
        <f>IF(VLOOKUP($A4,CriadoresDirectorio[],20,FALSE)=0,"",VLOOKUP($A4,CriadoresDirectorio[],20,FALSE))</f>
        <v/>
      </c>
      <c r="U4" s="13" t="str">
        <f>IF(VLOOKUP($A4,CriadoresDirectorio[],21,FALSE)=0,"",VLOOKUP($A4,CriadoresDirectorio[],21,FALSE))</f>
        <v/>
      </c>
      <c r="V4" s="13" t="str">
        <f>IF(VLOOKUP($A4,CriadoresDirectorio[],22,FALSE)=0,"",VLOOKUP($A4,CriadoresDirectorio[],22,FALSE))</f>
        <v>carlondoon87@hotmail.com</v>
      </c>
      <c r="W4" s="13" t="str">
        <f>IF(VLOOKUP($A4,CriadoresDirectorio[],23,FALSE)=0,"",VLOOKUP($A4,CriadoresDirectorio[],23,FALSE))</f>
        <v>ganaderiarancholailusionri@outlook.com</v>
      </c>
      <c r="X4" s="13" t="str">
        <f>IF(VLOOKUP($A4,CriadoresDirectorio[],24,FALSE)=0,"",VLOOKUP($A4,CriadoresDirectorio[],24,FALSE))</f>
        <v>rancholailusion.r.i</v>
      </c>
      <c r="Y4" s="13" t="str">
        <f>IF(VLOOKUP($A4,CriadoresDirectorio[],25,FALSE)=0,"",VLOOKUP($A4,CriadoresDirectorio[],25,FALSE))</f>
        <v/>
      </c>
      <c r="Z4" s="13" t="str">
        <f>IF(VLOOKUP($A4,CriadoresDirectorio[],26,FALSE)=0,"",VLOOKUP($A4,CriadoresDirectorio[],26,FALSE))</f>
        <v/>
      </c>
      <c r="AA4" s="13" t="str">
        <f>IF(VLOOKUP($A4,CriadoresDirectorio[],27,FALSE)=0,"",VLOOKUP($A4,CriadoresDirectorio[],27,FALSE))</f>
        <v/>
      </c>
      <c r="AB4" s="13" t="str">
        <f>IF(VLOOKUP($A4,CriadoresDirectorio[],28,FALSE)=0,"",VLOOKUP($A4,CriadoresDirectorio[],28,FALSE))</f>
        <v/>
      </c>
      <c r="AC4" s="13" t="str">
        <f>IF(VLOOKUP($A4,CriadoresDirectorio[],29,FALSE)=0,"",VLOOKUP($A4,CriadoresDirectorio[],29,FALSE))</f>
        <v/>
      </c>
      <c r="AD4" s="13" t="str">
        <f>IF(VLOOKUP($A4,CriadoresDirectorio[],30,FALSE)=0,"",VLOOKUP($A4,CriadoresDirectorio[],30,FALSE))</f>
        <v/>
      </c>
      <c r="AE4" s="13" t="str">
        <f>IF(VLOOKUP($A4,CriadoresDirectorio[],31,FALSE)=0,"",VLOOKUP($A4,CriadoresDirectorio[],31,FALSE))</f>
        <v/>
      </c>
    </row>
    <row r="5" spans="1:31" x14ac:dyDescent="0.2">
      <c r="A5" s="5" t="s">
        <v>29</v>
      </c>
      <c r="B5" s="13" t="str">
        <f>IF(VLOOKUP($A5,CriadoresDirectorio[],2,FALSE)=0,"",VLOOKUP($A5,CriadoresDirectorio[],2,FALSE))</f>
        <v>AGROPECUARIA LA FANTASIA</v>
      </c>
      <c r="C5" s="13" t="str">
        <f>IF(VLOOKUP($A5,CriadoresDirectorio[],3,FALSE)=0,"",VLOOKUP($A5,CriadoresDirectorio[],3,FALSE))</f>
        <v>Hda La Fantasia</v>
      </c>
      <c r="D5" s="13" t="str">
        <f>IF(VLOOKUP($A5,CriadoresDirectorio[],4,FALSE)=0,"",VLOOKUP($A5,CriadoresDirectorio[],4,FALSE))</f>
        <v>San Roque</v>
      </c>
      <c r="E5" s="13" t="str">
        <f>IF(VLOOKUP($A5,CriadoresDirectorio[],5,FALSE)=0,"",VLOOKUP($A5,CriadoresDirectorio[],5,FALSE))</f>
        <v>Antioquia</v>
      </c>
      <c r="F5" s="13" t="str">
        <f>IF(VLOOKUP($A5,CriadoresDirectorio[],6,FALSE)=0,"",VLOOKUP($A5,CriadoresDirectorio[],6,FALSE))</f>
        <v/>
      </c>
      <c r="G5" s="13" t="str">
        <f>IF(VLOOKUP($A5,CriadoresDirectorio[],7,FALSE)=0,"",VLOOKUP($A5,CriadoresDirectorio[],7,FALSE))</f>
        <v/>
      </c>
      <c r="H5" s="13" t="str">
        <f>IF(VLOOKUP($A5,CriadoresDirectorio[],8,FALSE)=0,"",VLOOKUP($A5,CriadoresDirectorio[],8,FALSE))</f>
        <v/>
      </c>
      <c r="I5" s="13" t="str">
        <f>IF(VLOOKUP($A5,CriadoresDirectorio[],9,FALSE)=0,"",VLOOKUP($A5,CriadoresDirectorio[],9,FALSE))</f>
        <v/>
      </c>
      <c r="J5" s="13" t="str">
        <f>IF(VLOOKUP($A5,CriadoresDirectorio[],10,FALSE)=0,"",VLOOKUP($A5,CriadoresDirectorio[],10,FALSE))</f>
        <v/>
      </c>
      <c r="K5" s="13" t="str">
        <f>IF(VLOOKUP($A5,CriadoresDirectorio[],11,FALSE)=0,"",VLOOKUP($A5,CriadoresDirectorio[],11,FALSE))</f>
        <v/>
      </c>
      <c r="L5" s="13" t="str">
        <f>IF(VLOOKUP($A5,CriadoresDirectorio[],12,FALSE)=0,"",VLOOKUP($A5,CriadoresDirectorio[],12,FALSE))</f>
        <v>Asociado Puro,  Brahman</v>
      </c>
      <c r="M5" s="13" t="str">
        <f>IF(VLOOKUP($A5,CriadoresDirectorio[],13,FALSE)=0,"",VLOOKUP($A5,CriadoresDirectorio[],13,FALSE))</f>
        <v>CR 50C 10 SUR 17</v>
      </c>
      <c r="N5" s="13" t="str">
        <f>IF(VLOOKUP($A5,CriadoresDirectorio[],14,FALSE)=0,"",VLOOKUP($A5,CriadoresDirectorio[],14,FALSE))</f>
        <v>Medellín</v>
      </c>
      <c r="O5" s="13" t="str">
        <f>IF(VLOOKUP($A5,CriadoresDirectorio[],15,FALSE)=0,"",VLOOKUP($A5,CriadoresDirectorio[],15,FALSE))</f>
        <v>Antoquia</v>
      </c>
      <c r="P5" s="13" t="str">
        <f>IF(VLOOKUP($A5,CriadoresDirectorio[],16,FALSE)=0,"",VLOOKUP($A5,CriadoresDirectorio[],16,FALSE))</f>
        <v>(574)2859595</v>
      </c>
      <c r="Q5" s="13">
        <f>IF(VLOOKUP($A5,CriadoresDirectorio[],17,FALSE)=0,"",VLOOKUP($A5,CriadoresDirectorio[],17,FALSE))</f>
        <v>3105360281</v>
      </c>
      <c r="R5" s="13">
        <f>IF(VLOOKUP($A5,CriadoresDirectorio[],18,FALSE)=0,"",VLOOKUP($A5,CriadoresDirectorio[],18,FALSE))</f>
        <v>3104723715</v>
      </c>
      <c r="S5" s="13" t="str">
        <f>IF(VLOOKUP($A5,CriadoresDirectorio[],19,FALSE)=0,"",VLOOKUP($A5,CriadoresDirectorio[],19,FALSE))</f>
        <v/>
      </c>
      <c r="T5" s="13" t="str">
        <f>IF(VLOOKUP($A5,CriadoresDirectorio[],20,FALSE)=0,"",VLOOKUP($A5,CriadoresDirectorio[],20,FALSE))</f>
        <v/>
      </c>
      <c r="U5" s="13" t="str">
        <f>IF(VLOOKUP($A5,CriadoresDirectorio[],21,FALSE)=0,"",VLOOKUP($A5,CriadoresDirectorio[],21,FALSE))</f>
        <v/>
      </c>
      <c r="V5" s="13" t="str">
        <f>IF(VLOOKUP($A5,CriadoresDirectorio[],22,FALSE)=0,"",VLOOKUP($A5,CriadoresDirectorio[],22,FALSE))</f>
        <v>produccionfresita@une.net.co</v>
      </c>
      <c r="W5" s="13" t="str">
        <f>IF(VLOOKUP($A5,CriadoresDirectorio[],23,FALSE)=0,"",VLOOKUP($A5,CriadoresDirectorio[],23,FALSE))</f>
        <v/>
      </c>
      <c r="X5" s="13" t="str">
        <f>IF(VLOOKUP($A5,CriadoresDirectorio[],24,FALSE)=0,"",VLOOKUP($A5,CriadoresDirectorio[],24,FALSE))</f>
        <v/>
      </c>
      <c r="Y5" s="13" t="str">
        <f>IF(VLOOKUP($A5,CriadoresDirectorio[],25,FALSE)=0,"",VLOOKUP($A5,CriadoresDirectorio[],25,FALSE))</f>
        <v/>
      </c>
      <c r="Z5" s="13" t="str">
        <f>IF(VLOOKUP($A5,CriadoresDirectorio[],26,FALSE)=0,"",VLOOKUP($A5,CriadoresDirectorio[],26,FALSE))</f>
        <v/>
      </c>
      <c r="AA5" s="13" t="str">
        <f>IF(VLOOKUP($A5,CriadoresDirectorio[],27,FALSE)=0,"",VLOOKUP($A5,CriadoresDirectorio[],27,FALSE))</f>
        <v/>
      </c>
      <c r="AB5" s="13" t="str">
        <f>IF(VLOOKUP($A5,CriadoresDirectorio[],28,FALSE)=0,"",VLOOKUP($A5,CriadoresDirectorio[],28,FALSE))</f>
        <v/>
      </c>
      <c r="AC5" s="13" t="str">
        <f>IF(VLOOKUP($A5,CriadoresDirectorio[],29,FALSE)=0,"",VLOOKUP($A5,CriadoresDirectorio[],29,FALSE))</f>
        <v/>
      </c>
      <c r="AD5" s="13" t="str">
        <f>IF(VLOOKUP($A5,CriadoresDirectorio[],30,FALSE)=0,"",VLOOKUP($A5,CriadoresDirectorio[],30,FALSE))</f>
        <v/>
      </c>
      <c r="AE5" s="13" t="str">
        <f>IF(VLOOKUP($A5,CriadoresDirectorio[],31,FALSE)=0,"",VLOOKUP($A5,CriadoresDirectorio[],31,FALSE))</f>
        <v/>
      </c>
    </row>
    <row r="6" spans="1:31" x14ac:dyDescent="0.2">
      <c r="A6" s="5" t="s">
        <v>32</v>
      </c>
      <c r="B6" s="13" t="str">
        <f>IF(VLOOKUP($A6,CriadoresDirectorio[],2,FALSE)=0,"",VLOOKUP($A6,CriadoresDirectorio[],2,FALSE))</f>
        <v>AGROPECUARIA LAS TINAJAS S.A.</v>
      </c>
      <c r="C6" s="13" t="str">
        <f>IF(VLOOKUP($A6,CriadoresDirectorio[],3,FALSE)=0,"",VLOOKUP($A6,CriadoresDirectorio[],3,FALSE))</f>
        <v>Hda La Constancia</v>
      </c>
      <c r="D6" s="13" t="str">
        <f>IF(VLOOKUP($A6,CriadoresDirectorio[],4,FALSE)=0,"",VLOOKUP($A6,CriadoresDirectorio[],4,FALSE))</f>
        <v>Puerto Berrío</v>
      </c>
      <c r="E6" s="13" t="str">
        <f>IF(VLOOKUP($A6,CriadoresDirectorio[],5,FALSE)=0,"",VLOOKUP($A6,CriadoresDirectorio[],5,FALSE))</f>
        <v>Antioquia</v>
      </c>
      <c r="F6" s="13" t="str">
        <f>IF(VLOOKUP($A6,CriadoresDirectorio[],6,FALSE)=0,"",VLOOKUP($A6,CriadoresDirectorio[],6,FALSE))</f>
        <v/>
      </c>
      <c r="G6" s="13" t="str">
        <f>IF(VLOOKUP($A6,CriadoresDirectorio[],7,FALSE)=0,"",VLOOKUP($A6,CriadoresDirectorio[],7,FALSE))</f>
        <v/>
      </c>
      <c r="H6" s="13" t="str">
        <f>IF(VLOOKUP($A6,CriadoresDirectorio[],8,FALSE)=0,"",VLOOKUP($A6,CriadoresDirectorio[],8,FALSE))</f>
        <v/>
      </c>
      <c r="I6" s="13" t="str">
        <f>IF(VLOOKUP($A6,CriadoresDirectorio[],9,FALSE)=0,"",VLOOKUP($A6,CriadoresDirectorio[],9,FALSE))</f>
        <v/>
      </c>
      <c r="J6" s="13" t="str">
        <f>IF(VLOOKUP($A6,CriadoresDirectorio[],10,FALSE)=0,"",VLOOKUP($A6,CriadoresDirectorio[],10,FALSE))</f>
        <v/>
      </c>
      <c r="K6" s="13" t="str">
        <f>IF(VLOOKUP($A6,CriadoresDirectorio[],11,FALSE)=0,"",VLOOKUP($A6,CriadoresDirectorio[],11,FALSE))</f>
        <v/>
      </c>
      <c r="L6" s="13" t="str">
        <f>IF(VLOOKUP($A6,CriadoresDirectorio[],12,FALSE)=0,"",VLOOKUP($A6,CriadoresDirectorio[],12,FALSE))</f>
        <v>Ganado Puro, Brahman Puro Blanco y Rojo</v>
      </c>
      <c r="M6" s="13" t="str">
        <f>IF(VLOOKUP($A6,CriadoresDirectorio[],13,FALSE)=0,"",VLOOKUP($A6,CriadoresDirectorio[],13,FALSE))</f>
        <v>CL 10 35 18</v>
      </c>
      <c r="N6" s="13" t="str">
        <f>IF(VLOOKUP($A6,CriadoresDirectorio[],14,FALSE)=0,"",VLOOKUP($A6,CriadoresDirectorio[],14,FALSE))</f>
        <v>Medellín</v>
      </c>
      <c r="O6" s="13" t="str">
        <f>IF(VLOOKUP($A6,CriadoresDirectorio[],15,FALSE)=0,"",VLOOKUP($A6,CriadoresDirectorio[],15,FALSE))</f>
        <v>Antoquia</v>
      </c>
      <c r="P6" s="13" t="str">
        <f>IF(VLOOKUP($A6,CriadoresDirectorio[],16,FALSE)=0,"",VLOOKUP($A6,CriadoresDirectorio[],16,FALSE))</f>
        <v>2669172Ext.111</v>
      </c>
      <c r="Q6" s="13">
        <f>IF(VLOOKUP($A6,CriadoresDirectorio[],17,FALSE)=0,"",VLOOKUP($A6,CriadoresDirectorio[],17,FALSE))</f>
        <v>2326915</v>
      </c>
      <c r="R6" s="13">
        <f>IF(VLOOKUP($A6,CriadoresDirectorio[],18,FALSE)=0,"",VLOOKUP($A6,CriadoresDirectorio[],18,FALSE))</f>
        <v>3104632303</v>
      </c>
      <c r="S6" s="13" t="str">
        <f>IF(VLOOKUP($A6,CriadoresDirectorio[],19,FALSE)=0,"",VLOOKUP($A6,CriadoresDirectorio[],19,FALSE))</f>
        <v/>
      </c>
      <c r="T6" s="13" t="str">
        <f>IF(VLOOKUP($A6,CriadoresDirectorio[],20,FALSE)=0,"",VLOOKUP($A6,CriadoresDirectorio[],20,FALSE))</f>
        <v/>
      </c>
      <c r="U6" s="13" t="str">
        <f>IF(VLOOKUP($A6,CriadoresDirectorio[],21,FALSE)=0,"",VLOOKUP($A6,CriadoresDirectorio[],21,FALSE))</f>
        <v/>
      </c>
      <c r="V6" s="13" t="str">
        <f>IF(VLOOKUP($A6,CriadoresDirectorio[],22,FALSE)=0,"",VLOOKUP($A6,CriadoresDirectorio[],22,FALSE))</f>
        <v>agrotin@une.net.co</v>
      </c>
      <c r="W6" s="13" t="str">
        <f>IF(VLOOKUP($A6,CriadoresDirectorio[],23,FALSE)=0,"",VLOOKUP($A6,CriadoresDirectorio[],23,FALSE))</f>
        <v>gape@une.net.co</v>
      </c>
      <c r="X6" s="13" t="str">
        <f>IF(VLOOKUP($A6,CriadoresDirectorio[],24,FALSE)=0,"",VLOOKUP($A6,CriadoresDirectorio[],24,FALSE))</f>
        <v/>
      </c>
      <c r="Y6" s="13" t="str">
        <f>IF(VLOOKUP($A6,CriadoresDirectorio[],25,FALSE)=0,"",VLOOKUP($A6,CriadoresDirectorio[],25,FALSE))</f>
        <v/>
      </c>
      <c r="Z6" s="13" t="str">
        <f>IF(VLOOKUP($A6,CriadoresDirectorio[],26,FALSE)=0,"",VLOOKUP($A6,CriadoresDirectorio[],26,FALSE))</f>
        <v/>
      </c>
      <c r="AA6" s="13" t="str">
        <f>IF(VLOOKUP($A6,CriadoresDirectorio[],27,FALSE)=0,"",VLOOKUP($A6,CriadoresDirectorio[],27,FALSE))</f>
        <v/>
      </c>
      <c r="AB6" s="13" t="str">
        <f>IF(VLOOKUP($A6,CriadoresDirectorio[],28,FALSE)=0,"",VLOOKUP($A6,CriadoresDirectorio[],28,FALSE))</f>
        <v/>
      </c>
      <c r="AC6" s="13" t="str">
        <f>IF(VLOOKUP($A6,CriadoresDirectorio[],29,FALSE)=0,"",VLOOKUP($A6,CriadoresDirectorio[],29,FALSE))</f>
        <v/>
      </c>
      <c r="AD6" s="13" t="str">
        <f>IF(VLOOKUP($A6,CriadoresDirectorio[],30,FALSE)=0,"",VLOOKUP($A6,CriadoresDirectorio[],30,FALSE))</f>
        <v/>
      </c>
      <c r="AE6" s="13" t="str">
        <f>IF(VLOOKUP($A6,CriadoresDirectorio[],31,FALSE)=0,"",VLOOKUP($A6,CriadoresDirectorio[],31,FALSE))</f>
        <v/>
      </c>
    </row>
    <row r="7" spans="1:31" x14ac:dyDescent="0.2">
      <c r="A7" s="5" t="s">
        <v>35</v>
      </c>
      <c r="B7" s="13" t="str">
        <f>IF(VLOOKUP($A7,CriadoresDirectorio[],2,FALSE)=0,"",VLOOKUP($A7,CriadoresDirectorio[],2,FALSE))</f>
        <v>AGROPECUARIA PORCE S.A.S</v>
      </c>
      <c r="C7" s="13" t="str">
        <f>IF(VLOOKUP($A7,CriadoresDirectorio[],3,FALSE)=0,"",VLOOKUP($A7,CriadoresDirectorio[],3,FALSE))</f>
        <v>Hda Agropecuaria el Porce S.A.S, Jardín Caceres</v>
      </c>
      <c r="D7" s="13" t="str">
        <f>IF(VLOOKUP($A7,CriadoresDirectorio[],4,FALSE)=0,"",VLOOKUP($A7,CriadoresDirectorio[],4,FALSE))</f>
        <v/>
      </c>
      <c r="E7" s="13" t="str">
        <f>IF(VLOOKUP($A7,CriadoresDirectorio[],5,FALSE)=0,"",VLOOKUP($A7,CriadoresDirectorio[],5,FALSE))</f>
        <v>Antioquia</v>
      </c>
      <c r="F7" s="13" t="str">
        <f>IF(VLOOKUP($A7,CriadoresDirectorio[],6,FALSE)=0,"",VLOOKUP($A7,CriadoresDirectorio[],6,FALSE))</f>
        <v/>
      </c>
      <c r="G7" s="13" t="str">
        <f>IF(VLOOKUP($A7,CriadoresDirectorio[],7,FALSE)=0,"",VLOOKUP($A7,CriadoresDirectorio[],7,FALSE))</f>
        <v/>
      </c>
      <c r="H7" s="13" t="str">
        <f>IF(VLOOKUP($A7,CriadoresDirectorio[],8,FALSE)=0,"",VLOOKUP($A7,CriadoresDirectorio[],8,FALSE))</f>
        <v/>
      </c>
      <c r="I7" s="13" t="str">
        <f>IF(VLOOKUP($A7,CriadoresDirectorio[],9,FALSE)=0,"",VLOOKUP($A7,CriadoresDirectorio[],9,FALSE))</f>
        <v/>
      </c>
      <c r="J7" s="13" t="str">
        <f>IF(VLOOKUP($A7,CriadoresDirectorio[],10,FALSE)=0,"",VLOOKUP($A7,CriadoresDirectorio[],10,FALSE))</f>
        <v/>
      </c>
      <c r="K7" s="13" t="str">
        <f>IF(VLOOKUP($A7,CriadoresDirectorio[],11,FALSE)=0,"",VLOOKUP($A7,CriadoresDirectorio[],11,FALSE))</f>
        <v/>
      </c>
      <c r="L7" s="13" t="str">
        <f>IF(VLOOKUP($A7,CriadoresDirectorio[],12,FALSE)=0,"",VLOOKUP($A7,CriadoresDirectorio[],12,FALSE))</f>
        <v>Asociado Puro, Brahman, Gyr y Guzerá</v>
      </c>
      <c r="M7" s="13" t="str">
        <f>IF(VLOOKUP($A7,CriadoresDirectorio[],13,FALSE)=0,"",VLOOKUP($A7,CriadoresDirectorio[],13,FALSE))</f>
        <v>CR 58 32A 41 INT 301</v>
      </c>
      <c r="N7" s="13" t="str">
        <f>IF(VLOOKUP($A7,CriadoresDirectorio[],14,FALSE)=0,"",VLOOKUP($A7,CriadoresDirectorio[],14,FALSE))</f>
        <v>Bello</v>
      </c>
      <c r="O7" s="13" t="str">
        <f>IF(VLOOKUP($A7,CriadoresDirectorio[],15,FALSE)=0,"",VLOOKUP($A7,CriadoresDirectorio[],15,FALSE))</f>
        <v>Antoquia</v>
      </c>
      <c r="P7" s="13">
        <f>IF(VLOOKUP($A7,CriadoresDirectorio[],16,FALSE)=0,"",VLOOKUP($A7,CriadoresDirectorio[],16,FALSE))</f>
        <v>3136165782</v>
      </c>
      <c r="Q7" s="13" t="str">
        <f>IF(VLOOKUP($A7,CriadoresDirectorio[],17,FALSE)=0,"",VLOOKUP($A7,CriadoresDirectorio[],17,FALSE))</f>
        <v/>
      </c>
      <c r="R7" s="13" t="str">
        <f>IF(VLOOKUP($A7,CriadoresDirectorio[],18,FALSE)=0,"",VLOOKUP($A7,CriadoresDirectorio[],18,FALSE))</f>
        <v/>
      </c>
      <c r="S7" s="13" t="str">
        <f>IF(VLOOKUP($A7,CriadoresDirectorio[],19,FALSE)=0,"",VLOOKUP($A7,CriadoresDirectorio[],19,FALSE))</f>
        <v/>
      </c>
      <c r="T7" s="13" t="str">
        <f>IF(VLOOKUP($A7,CriadoresDirectorio[],20,FALSE)=0,"",VLOOKUP($A7,CriadoresDirectorio[],20,FALSE))</f>
        <v/>
      </c>
      <c r="U7" s="13" t="str">
        <f>IF(VLOOKUP($A7,CriadoresDirectorio[],21,FALSE)=0,"",VLOOKUP($A7,CriadoresDirectorio[],21,FALSE))</f>
        <v/>
      </c>
      <c r="V7" s="13" t="str">
        <f>IF(VLOOKUP($A7,CriadoresDirectorio[],22,FALSE)=0,"",VLOOKUP($A7,CriadoresDirectorio[],22,FALSE))</f>
        <v>agroporce@gmail.com</v>
      </c>
      <c r="W7" s="13" t="str">
        <f>IF(VLOOKUP($A7,CriadoresDirectorio[],23,FALSE)=0,"",VLOOKUP($A7,CriadoresDirectorio[],23,FALSE))</f>
        <v/>
      </c>
      <c r="X7" s="13" t="str">
        <f>IF(VLOOKUP($A7,CriadoresDirectorio[],24,FALSE)=0,"",VLOOKUP($A7,CriadoresDirectorio[],24,FALSE))</f>
        <v/>
      </c>
      <c r="Y7" s="13" t="str">
        <f>IF(VLOOKUP($A7,CriadoresDirectorio[],25,FALSE)=0,"",VLOOKUP($A7,CriadoresDirectorio[],25,FALSE))</f>
        <v/>
      </c>
      <c r="Z7" s="13" t="str">
        <f>IF(VLOOKUP($A7,CriadoresDirectorio[],26,FALSE)=0,"",VLOOKUP($A7,CriadoresDirectorio[],26,FALSE))</f>
        <v/>
      </c>
      <c r="AA7" s="13" t="str">
        <f>IF(VLOOKUP($A7,CriadoresDirectorio[],27,FALSE)=0,"",VLOOKUP($A7,CriadoresDirectorio[],27,FALSE))</f>
        <v/>
      </c>
      <c r="AB7" s="13" t="str">
        <f>IF(VLOOKUP($A7,CriadoresDirectorio[],28,FALSE)=0,"",VLOOKUP($A7,CriadoresDirectorio[],28,FALSE))</f>
        <v/>
      </c>
      <c r="AC7" s="13" t="str">
        <f>IF(VLOOKUP($A7,CriadoresDirectorio[],29,FALSE)=0,"",VLOOKUP($A7,CriadoresDirectorio[],29,FALSE))</f>
        <v/>
      </c>
      <c r="AD7" s="13" t="str">
        <f>IF(VLOOKUP($A7,CriadoresDirectorio[],30,FALSE)=0,"",VLOOKUP($A7,CriadoresDirectorio[],30,FALSE))</f>
        <v/>
      </c>
      <c r="AE7" s="13" t="str">
        <f>IF(VLOOKUP($A7,CriadoresDirectorio[],31,FALSE)=0,"",VLOOKUP($A7,CriadoresDirectorio[],31,FALSE))</f>
        <v/>
      </c>
    </row>
    <row r="8" spans="1:31" x14ac:dyDescent="0.2">
      <c r="A8" s="5" t="s">
        <v>43</v>
      </c>
      <c r="B8" s="13" t="str">
        <f>IF(VLOOKUP($A8,CriadoresDirectorio[],2,FALSE)=0,"",VLOOKUP($A8,CriadoresDirectorio[],2,FALSE))</f>
        <v>AGROPECUARIA SUBIENDA S.A.S</v>
      </c>
      <c r="C8" s="13" t="str">
        <f>IF(VLOOKUP($A8,CriadoresDirectorio[],3,FALSE)=0,"",VLOOKUP($A8,CriadoresDirectorio[],3,FALSE))</f>
        <v>Hda San Cipriano, Vereda Cipriano</v>
      </c>
      <c r="D8" s="13" t="str">
        <f>IF(VLOOKUP($A8,CriadoresDirectorio[],4,FALSE)=0,"",VLOOKUP($A8,CriadoresDirectorio[],4,FALSE))</f>
        <v>Maceo</v>
      </c>
      <c r="E8" s="13" t="str">
        <f>IF(VLOOKUP($A8,CriadoresDirectorio[],5,FALSE)=0,"",VLOOKUP($A8,CriadoresDirectorio[],5,FALSE))</f>
        <v>Antioquia</v>
      </c>
      <c r="F8" s="13" t="str">
        <f>IF(VLOOKUP($A8,CriadoresDirectorio[],6,FALSE)=0,"",VLOOKUP($A8,CriadoresDirectorio[],6,FALSE))</f>
        <v/>
      </c>
      <c r="G8" s="13" t="str">
        <f>IF(VLOOKUP($A8,CriadoresDirectorio[],7,FALSE)=0,"",VLOOKUP($A8,CriadoresDirectorio[],7,FALSE))</f>
        <v/>
      </c>
      <c r="H8" s="13" t="str">
        <f>IF(VLOOKUP($A8,CriadoresDirectorio[],8,FALSE)=0,"",VLOOKUP($A8,CriadoresDirectorio[],8,FALSE))</f>
        <v/>
      </c>
      <c r="I8" s="13" t="str">
        <f>IF(VLOOKUP($A8,CriadoresDirectorio[],9,FALSE)=0,"",VLOOKUP($A8,CriadoresDirectorio[],9,FALSE))</f>
        <v/>
      </c>
      <c r="J8" s="13" t="str">
        <f>IF(VLOOKUP($A8,CriadoresDirectorio[],10,FALSE)=0,"",VLOOKUP($A8,CriadoresDirectorio[],10,FALSE))</f>
        <v/>
      </c>
      <c r="K8" s="13" t="str">
        <f>IF(VLOOKUP($A8,CriadoresDirectorio[],11,FALSE)=0,"",VLOOKUP($A8,CriadoresDirectorio[],11,FALSE))</f>
        <v/>
      </c>
      <c r="L8" s="13" t="str">
        <f>IF(VLOOKUP($A8,CriadoresDirectorio[],12,FALSE)=0,"",VLOOKUP($A8,CriadoresDirectorio[],12,FALSE))</f>
        <v>Brahman</v>
      </c>
      <c r="M8" s="13" t="str">
        <f>IF(VLOOKUP($A8,CriadoresDirectorio[],13,FALSE)=0,"",VLOOKUP($A8,CriadoresDirectorio[],13,FALSE))</f>
        <v>CL 39B SUR # 28 - 85</v>
      </c>
      <c r="N8" s="13" t="str">
        <f>IF(VLOOKUP($A8,CriadoresDirectorio[],14,FALSE)=0,"",VLOOKUP($A8,CriadoresDirectorio[],14,FALSE))</f>
        <v>Envigado</v>
      </c>
      <c r="O8" s="13" t="str">
        <f>IF(VLOOKUP($A8,CriadoresDirectorio[],15,FALSE)=0,"",VLOOKUP($A8,CriadoresDirectorio[],15,FALSE))</f>
        <v>Antioquia</v>
      </c>
      <c r="P8" s="13" t="str">
        <f>IF(VLOOKUP($A8,CriadoresDirectorio[],16,FALSE)=0,"",VLOOKUP($A8,CriadoresDirectorio[],16,FALSE))</f>
        <v>3128299346</v>
      </c>
      <c r="Q8" s="13" t="str">
        <f>IF(VLOOKUP($A8,CriadoresDirectorio[],17,FALSE)=0,"",VLOOKUP($A8,CriadoresDirectorio[],17,FALSE))</f>
        <v>3137317435</v>
      </c>
      <c r="R8" s="13" t="str">
        <f>IF(VLOOKUP($A8,CriadoresDirectorio[],18,FALSE)=0,"",VLOOKUP($A8,CriadoresDirectorio[],18,FALSE))</f>
        <v>5582624</v>
      </c>
      <c r="S8" s="13" t="str">
        <f>IF(VLOOKUP($A8,CriadoresDirectorio[],19,FALSE)=0,"",VLOOKUP($A8,CriadoresDirectorio[],19,FALSE))</f>
        <v/>
      </c>
      <c r="T8" s="13" t="str">
        <f>IF(VLOOKUP($A8,CriadoresDirectorio[],20,FALSE)=0,"",VLOOKUP($A8,CriadoresDirectorio[],20,FALSE))</f>
        <v/>
      </c>
      <c r="U8" s="13" t="str">
        <f>IF(VLOOKUP($A8,CriadoresDirectorio[],21,FALSE)=0,"",VLOOKUP($A8,CriadoresDirectorio[],21,FALSE))</f>
        <v/>
      </c>
      <c r="V8" s="13" t="str">
        <f>IF(VLOOKUP($A8,CriadoresDirectorio[],22,FALSE)=0,"",VLOOKUP($A8,CriadoresDirectorio[],22,FALSE))</f>
        <v>agpsubienda@hotmail.com</v>
      </c>
      <c r="W8" s="13" t="str">
        <f>IF(VLOOKUP($A8,CriadoresDirectorio[],23,FALSE)=0,"",VLOOKUP($A8,CriadoresDirectorio[],23,FALSE))</f>
        <v/>
      </c>
      <c r="X8" s="13" t="str">
        <f>IF(VLOOKUP($A8,CriadoresDirectorio[],24,FALSE)=0,"",VLOOKUP($A8,CriadoresDirectorio[],24,FALSE))</f>
        <v/>
      </c>
      <c r="Y8" s="13" t="str">
        <f>IF(VLOOKUP($A8,CriadoresDirectorio[],25,FALSE)=0,"",VLOOKUP($A8,CriadoresDirectorio[],25,FALSE))</f>
        <v/>
      </c>
      <c r="Z8" s="13" t="str">
        <f>IF(VLOOKUP($A8,CriadoresDirectorio[],26,FALSE)=0,"",VLOOKUP($A8,CriadoresDirectorio[],26,FALSE))</f>
        <v/>
      </c>
      <c r="AA8" s="13" t="str">
        <f>IF(VLOOKUP($A8,CriadoresDirectorio[],27,FALSE)=0,"",VLOOKUP($A8,CriadoresDirectorio[],27,FALSE))</f>
        <v/>
      </c>
      <c r="AB8" s="13" t="str">
        <f>IF(VLOOKUP($A8,CriadoresDirectorio[],28,FALSE)=0,"",VLOOKUP($A8,CriadoresDirectorio[],28,FALSE))</f>
        <v/>
      </c>
      <c r="AC8" s="13" t="str">
        <f>IF(VLOOKUP($A8,CriadoresDirectorio[],29,FALSE)=0,"",VLOOKUP($A8,CriadoresDirectorio[],29,FALSE))</f>
        <v/>
      </c>
      <c r="AD8" s="13" t="str">
        <f>IF(VLOOKUP($A8,CriadoresDirectorio[],30,FALSE)=0,"",VLOOKUP($A8,CriadoresDirectorio[],30,FALSE))</f>
        <v/>
      </c>
      <c r="AE8" s="13" t="str">
        <f>IF(VLOOKUP($A8,CriadoresDirectorio[],31,FALSE)=0,"",VLOOKUP($A8,CriadoresDirectorio[],31,FALSE))</f>
        <v/>
      </c>
    </row>
    <row r="9" spans="1:31" x14ac:dyDescent="0.2">
      <c r="A9" s="5" t="s">
        <v>48</v>
      </c>
      <c r="B9" s="13" t="str">
        <f>IF(VLOOKUP($A9,CriadoresDirectorio[],2,FALSE)=0,"",VLOOKUP($A9,CriadoresDirectorio[],2,FALSE))</f>
        <v>ALEX FERNEY CANO TAMAYO</v>
      </c>
      <c r="C9" s="13" t="str">
        <f>IF(VLOOKUP($A9,CriadoresDirectorio[],3,FALSE)=0,"",VLOOKUP($A9,CriadoresDirectorio[],3,FALSE))</f>
        <v>Hda Ganadería La Abundancia</v>
      </c>
      <c r="D9" s="13" t="str">
        <f>IF(VLOOKUP($A9,CriadoresDirectorio[],4,FALSE)=0,"",VLOOKUP($A9,CriadoresDirectorio[],4,FALSE))</f>
        <v>Necoclí</v>
      </c>
      <c r="E9" s="13" t="str">
        <f>IF(VLOOKUP($A9,CriadoresDirectorio[],5,FALSE)=0,"",VLOOKUP($A9,CriadoresDirectorio[],5,FALSE))</f>
        <v>Antioquia</v>
      </c>
      <c r="F9" s="13" t="str">
        <f>IF(VLOOKUP($A9,CriadoresDirectorio[],6,FALSE)=0,"",VLOOKUP($A9,CriadoresDirectorio[],6,FALSE))</f>
        <v/>
      </c>
      <c r="G9" s="13" t="str">
        <f>IF(VLOOKUP($A9,CriadoresDirectorio[],7,FALSE)=0,"",VLOOKUP($A9,CriadoresDirectorio[],7,FALSE))</f>
        <v/>
      </c>
      <c r="H9" s="13" t="str">
        <f>IF(VLOOKUP($A9,CriadoresDirectorio[],8,FALSE)=0,"",VLOOKUP($A9,CriadoresDirectorio[],8,FALSE))</f>
        <v/>
      </c>
      <c r="I9" s="13" t="str">
        <f>IF(VLOOKUP($A9,CriadoresDirectorio[],9,FALSE)=0,"",VLOOKUP($A9,CriadoresDirectorio[],9,FALSE))</f>
        <v/>
      </c>
      <c r="J9" s="13" t="str">
        <f>IF(VLOOKUP($A9,CriadoresDirectorio[],10,FALSE)=0,"",VLOOKUP($A9,CriadoresDirectorio[],10,FALSE))</f>
        <v/>
      </c>
      <c r="K9" s="13" t="str">
        <f>IF(VLOOKUP($A9,CriadoresDirectorio[],11,FALSE)=0,"",VLOOKUP($A9,CriadoresDirectorio[],11,FALSE))</f>
        <v/>
      </c>
      <c r="L9" s="13" t="str">
        <f>IF(VLOOKUP($A9,CriadoresDirectorio[],12,FALSE)=0,"",VLOOKUP($A9,CriadoresDirectorio[],12,FALSE))</f>
        <v>Gyr</v>
      </c>
      <c r="M9" s="13" t="str">
        <f>IF(VLOOKUP($A9,CriadoresDirectorio[],13,FALSE)=0,"",VLOOKUP($A9,CriadoresDirectorio[],13,FALSE))</f>
        <v/>
      </c>
      <c r="N9" s="13" t="str">
        <f>IF(VLOOKUP($A9,CriadoresDirectorio[],14,FALSE)=0,"",VLOOKUP($A9,CriadoresDirectorio[],14,FALSE))</f>
        <v/>
      </c>
      <c r="O9" s="13" t="str">
        <f>IF(VLOOKUP($A9,CriadoresDirectorio[],15,FALSE)=0,"",VLOOKUP($A9,CriadoresDirectorio[],15,FALSE))</f>
        <v/>
      </c>
      <c r="P9" s="13" t="str">
        <f>IF(VLOOKUP($A9,CriadoresDirectorio[],16,FALSE)=0,"",VLOOKUP($A9,CriadoresDirectorio[],16,FALSE))</f>
        <v>3227866038</v>
      </c>
      <c r="Q9" s="13" t="str">
        <f>IF(VLOOKUP($A9,CriadoresDirectorio[],17,FALSE)=0,"",VLOOKUP($A9,CriadoresDirectorio[],17,FALSE))</f>
        <v/>
      </c>
      <c r="R9" s="13" t="str">
        <f>IF(VLOOKUP($A9,CriadoresDirectorio[],18,FALSE)=0,"",VLOOKUP($A9,CriadoresDirectorio[],18,FALSE))</f>
        <v/>
      </c>
      <c r="S9" s="13" t="str">
        <f>IF(VLOOKUP($A9,CriadoresDirectorio[],19,FALSE)=0,"",VLOOKUP($A9,CriadoresDirectorio[],19,FALSE))</f>
        <v/>
      </c>
      <c r="T9" s="13" t="str">
        <f>IF(VLOOKUP($A9,CriadoresDirectorio[],20,FALSE)=0,"",VLOOKUP($A9,CriadoresDirectorio[],20,FALSE))</f>
        <v/>
      </c>
      <c r="U9" s="13" t="str">
        <f>IF(VLOOKUP($A9,CriadoresDirectorio[],21,FALSE)=0,"",VLOOKUP($A9,CriadoresDirectorio[],21,FALSE))</f>
        <v/>
      </c>
      <c r="V9" s="13" t="str">
        <f>IF(VLOOKUP($A9,CriadoresDirectorio[],22,FALSE)=0,"",VLOOKUP($A9,CriadoresDirectorio[],22,FALSE))</f>
        <v>cano-2004@hotmail.com</v>
      </c>
      <c r="W9" s="13" t="str">
        <f>IF(VLOOKUP($A9,CriadoresDirectorio[],23,FALSE)=0,"",VLOOKUP($A9,CriadoresDirectorio[],23,FALSE))</f>
        <v/>
      </c>
      <c r="X9" s="13" t="str">
        <f>IF(VLOOKUP($A9,CriadoresDirectorio[],24,FALSE)=0,"",VLOOKUP($A9,CriadoresDirectorio[],24,FALSE))</f>
        <v/>
      </c>
      <c r="Y9" s="13" t="str">
        <f>IF(VLOOKUP($A9,CriadoresDirectorio[],25,FALSE)=0,"",VLOOKUP($A9,CriadoresDirectorio[],25,FALSE))</f>
        <v/>
      </c>
      <c r="Z9" s="13" t="str">
        <f>IF(VLOOKUP($A9,CriadoresDirectorio[],26,FALSE)=0,"",VLOOKUP($A9,CriadoresDirectorio[],26,FALSE))</f>
        <v/>
      </c>
      <c r="AA9" s="13" t="str">
        <f>IF(VLOOKUP($A9,CriadoresDirectorio[],27,FALSE)=0,"",VLOOKUP($A9,CriadoresDirectorio[],27,FALSE))</f>
        <v/>
      </c>
      <c r="AB9" s="13" t="str">
        <f>IF(VLOOKUP($A9,CriadoresDirectorio[],28,FALSE)=0,"",VLOOKUP($A9,CriadoresDirectorio[],28,FALSE))</f>
        <v/>
      </c>
      <c r="AC9" s="13" t="str">
        <f>IF(VLOOKUP($A9,CriadoresDirectorio[],29,FALSE)=0,"",VLOOKUP($A9,CriadoresDirectorio[],29,FALSE))</f>
        <v/>
      </c>
      <c r="AD9" s="13" t="str">
        <f>IF(VLOOKUP($A9,CriadoresDirectorio[],30,FALSE)=0,"",VLOOKUP($A9,CriadoresDirectorio[],30,FALSE))</f>
        <v/>
      </c>
      <c r="AE9" s="13" t="str">
        <f>IF(VLOOKUP($A9,CriadoresDirectorio[],31,FALSE)=0,"",VLOOKUP($A9,CriadoresDirectorio[],31,FALSE))</f>
        <v/>
      </c>
    </row>
    <row r="10" spans="1:31" x14ac:dyDescent="0.2">
      <c r="A10" s="5" t="s">
        <v>52</v>
      </c>
      <c r="B10" s="13" t="str">
        <f>IF(VLOOKUP($A10,CriadoresDirectorio[],2,FALSE)=0,"",VLOOKUP($A10,CriadoresDirectorio[],2,FALSE))</f>
        <v>ÁLVARO DE JESÚS PUERTA HERRERA</v>
      </c>
      <c r="C10" s="13" t="str">
        <f>IF(VLOOKUP($A10,CriadoresDirectorio[],3,FALSE)=0,"",VLOOKUP($A10,CriadoresDirectorio[],3,FALSE))</f>
        <v>Hda El Algarrobo</v>
      </c>
      <c r="D10" s="13" t="str">
        <f>IF(VLOOKUP($A10,CriadoresDirectorio[],4,FALSE)=0,"",VLOOKUP($A10,CriadoresDirectorio[],4,FALSE))</f>
        <v>Bolívar</v>
      </c>
      <c r="E10" s="13" t="str">
        <f>IF(VLOOKUP($A10,CriadoresDirectorio[],5,FALSE)=0,"",VLOOKUP($A10,CriadoresDirectorio[],5,FALSE))</f>
        <v>Antioquia</v>
      </c>
      <c r="F10" s="13" t="str">
        <f>IF(VLOOKUP($A10,CriadoresDirectorio[],6,FALSE)=0,"",VLOOKUP($A10,CriadoresDirectorio[],6,FALSE))</f>
        <v/>
      </c>
      <c r="G10" s="13" t="str">
        <f>IF(VLOOKUP($A10,CriadoresDirectorio[],7,FALSE)=0,"",VLOOKUP($A10,CriadoresDirectorio[],7,FALSE))</f>
        <v/>
      </c>
      <c r="H10" s="13" t="str">
        <f>IF(VLOOKUP($A10,CriadoresDirectorio[],8,FALSE)=0,"",VLOOKUP($A10,CriadoresDirectorio[],8,FALSE))</f>
        <v/>
      </c>
      <c r="I10" s="13" t="str">
        <f>IF(VLOOKUP($A10,CriadoresDirectorio[],9,FALSE)=0,"",VLOOKUP($A10,CriadoresDirectorio[],9,FALSE))</f>
        <v/>
      </c>
      <c r="J10" s="13" t="str">
        <f>IF(VLOOKUP($A10,CriadoresDirectorio[],10,FALSE)=0,"",VLOOKUP($A10,CriadoresDirectorio[],10,FALSE))</f>
        <v/>
      </c>
      <c r="K10" s="13" t="str">
        <f>IF(VLOOKUP($A10,CriadoresDirectorio[],11,FALSE)=0,"",VLOOKUP($A10,CriadoresDirectorio[],11,FALSE))</f>
        <v/>
      </c>
      <c r="L10" s="13" t="str">
        <f>IF(VLOOKUP($A10,CriadoresDirectorio[],12,FALSE)=0,"",VLOOKUP($A10,CriadoresDirectorio[],12,FALSE))</f>
        <v/>
      </c>
      <c r="M10" s="13" t="str">
        <f>IF(VLOOKUP($A10,CriadoresDirectorio[],13,FALSE)=0,"",VLOOKUP($A10,CriadoresDirectorio[],13,FALSE))</f>
        <v>CL 18 7 45</v>
      </c>
      <c r="N10" s="13" t="str">
        <f>IF(VLOOKUP($A10,CriadoresDirectorio[],14,FALSE)=0,"",VLOOKUP($A10,CriadoresDirectorio[],14,FALSE))</f>
        <v>Tunja</v>
      </c>
      <c r="O10" s="13" t="str">
        <f>IF(VLOOKUP($A10,CriadoresDirectorio[],15,FALSE)=0,"",VLOOKUP($A10,CriadoresDirectorio[],15,FALSE))</f>
        <v>Boyacá</v>
      </c>
      <c r="P10" s="13">
        <f>IF(VLOOKUP($A10,CriadoresDirectorio[],16,FALSE)=0,"",VLOOKUP($A10,CriadoresDirectorio[],16,FALSE))</f>
        <v>7404284</v>
      </c>
      <c r="Q10" s="13">
        <f>IF(VLOOKUP($A10,CriadoresDirectorio[],17,FALSE)=0,"",VLOOKUP($A10,CriadoresDirectorio[],17,FALSE))</f>
        <v>3108024036</v>
      </c>
      <c r="R10" s="13" t="str">
        <f>IF(VLOOKUP($A10,CriadoresDirectorio[],18,FALSE)=0,"",VLOOKUP($A10,CriadoresDirectorio[],18,FALSE))</f>
        <v/>
      </c>
      <c r="S10" s="13" t="str">
        <f>IF(VLOOKUP($A10,CriadoresDirectorio[],19,FALSE)=0,"",VLOOKUP($A10,CriadoresDirectorio[],19,FALSE))</f>
        <v/>
      </c>
      <c r="T10" s="13" t="str">
        <f>IF(VLOOKUP($A10,CriadoresDirectorio[],20,FALSE)=0,"",VLOOKUP($A10,CriadoresDirectorio[],20,FALSE))</f>
        <v/>
      </c>
      <c r="U10" s="13" t="str">
        <f>IF(VLOOKUP($A10,CriadoresDirectorio[],21,FALSE)=0,"",VLOOKUP($A10,CriadoresDirectorio[],21,FALSE))</f>
        <v/>
      </c>
      <c r="V10" s="13" t="str">
        <f>IF(VLOOKUP($A10,CriadoresDirectorio[],22,FALSE)=0,"",VLOOKUP($A10,CriadoresDirectorio[],22,FALSE))</f>
        <v>charles_cf10@hotmail.com</v>
      </c>
      <c r="W10" s="13" t="str">
        <f>IF(VLOOKUP($A10,CriadoresDirectorio[],23,FALSE)=0,"",VLOOKUP($A10,CriadoresDirectorio[],23,FALSE))</f>
        <v/>
      </c>
      <c r="X10" s="13" t="str">
        <f>IF(VLOOKUP($A10,CriadoresDirectorio[],24,FALSE)=0,"",VLOOKUP($A10,CriadoresDirectorio[],24,FALSE))</f>
        <v/>
      </c>
      <c r="Y10" s="13" t="str">
        <f>IF(VLOOKUP($A10,CriadoresDirectorio[],25,FALSE)=0,"",VLOOKUP($A10,CriadoresDirectorio[],25,FALSE))</f>
        <v/>
      </c>
      <c r="Z10" s="13" t="str">
        <f>IF(VLOOKUP($A10,CriadoresDirectorio[],26,FALSE)=0,"",VLOOKUP($A10,CriadoresDirectorio[],26,FALSE))</f>
        <v/>
      </c>
      <c r="AA10" s="13" t="str">
        <f>IF(VLOOKUP($A10,CriadoresDirectorio[],27,FALSE)=0,"",VLOOKUP($A10,CriadoresDirectorio[],27,FALSE))</f>
        <v/>
      </c>
      <c r="AB10" s="13" t="str">
        <f>IF(VLOOKUP($A10,CriadoresDirectorio[],28,FALSE)=0,"",VLOOKUP($A10,CriadoresDirectorio[],28,FALSE))</f>
        <v/>
      </c>
      <c r="AC10" s="13" t="str">
        <f>IF(VLOOKUP($A10,CriadoresDirectorio[],29,FALSE)=0,"",VLOOKUP($A10,CriadoresDirectorio[],29,FALSE))</f>
        <v/>
      </c>
      <c r="AD10" s="13" t="str">
        <f>IF(VLOOKUP($A10,CriadoresDirectorio[],30,FALSE)=0,"",VLOOKUP($A10,CriadoresDirectorio[],30,FALSE))</f>
        <v/>
      </c>
      <c r="AE10" s="13" t="str">
        <f>IF(VLOOKUP($A10,CriadoresDirectorio[],31,FALSE)=0,"",VLOOKUP($A10,CriadoresDirectorio[],31,FALSE))</f>
        <v/>
      </c>
    </row>
    <row r="11" spans="1:31" x14ac:dyDescent="0.2">
      <c r="A11" s="5" t="s">
        <v>3560</v>
      </c>
      <c r="B11" s="13" t="str">
        <f>IF(VLOOKUP($A11,CriadoresDirectorio[],2,FALSE)=0,"",VLOOKUP($A11,CriadoresDirectorio[],2,FALSE))</f>
        <v>EMPRESA 100% REAL CON NOMBRE MUY LARGO CON 45</v>
      </c>
      <c r="C11" s="13" t="str">
        <f>IF(VLOOKUP($A11,CriadoresDirectorio[],3,FALSE)=0,"",VLOOKUP($A11,CriadoresDirectorio[],3,FALSE))</f>
        <v>Hda Realista</v>
      </c>
      <c r="D11" s="13" t="str">
        <f>IF(VLOOKUP($A11,CriadoresDirectorio[],4,FALSE)=0,"",VLOOKUP($A11,CriadoresDirectorio[],4,FALSE))</f>
        <v>Medellín</v>
      </c>
      <c r="E11" s="13" t="str">
        <f>IF(VLOOKUP($A11,CriadoresDirectorio[],5,FALSE)=0,"",VLOOKUP($A11,CriadoresDirectorio[],5,FALSE))</f>
        <v>Antioquia</v>
      </c>
      <c r="F11" s="13" t="str">
        <f>IF(VLOOKUP($A11,CriadoresDirectorio[],6,FALSE)=0,"",VLOOKUP($A11,CriadoresDirectorio[],6,FALSE))</f>
        <v>Hda Realista Número 2</v>
      </c>
      <c r="G11" s="13" t="str">
        <f>IF(VLOOKUP($A11,CriadoresDirectorio[],7,FALSE)=0,"",VLOOKUP($A11,CriadoresDirectorio[],7,FALSE))</f>
        <v>Envigado</v>
      </c>
      <c r="H11" s="13" t="str">
        <f>IF(VLOOKUP($A11,CriadoresDirectorio[],8,FALSE)=0,"",VLOOKUP($A11,CriadoresDirectorio[],8,FALSE))</f>
        <v>Antioquia</v>
      </c>
      <c r="I11" s="13" t="str">
        <f>IF(VLOOKUP($A11,CriadoresDirectorio[],9,FALSE)=0,"",VLOOKUP($A11,CriadoresDirectorio[],9,FALSE))</f>
        <v>Hda Realista Número 3</v>
      </c>
      <c r="J11" s="13" t="str">
        <f>IF(VLOOKUP($A11,CriadoresDirectorio[],10,FALSE)=0,"",VLOOKUP($A11,CriadoresDirectorio[],10,FALSE))</f>
        <v>El Poblado</v>
      </c>
      <c r="K11" s="13" t="str">
        <f>IF(VLOOKUP($A11,CriadoresDirectorio[],11,FALSE)=0,"",VLOOKUP($A11,CriadoresDirectorio[],11,FALSE))</f>
        <v>Antioquia</v>
      </c>
      <c r="L11" s="13" t="str">
        <f>IF(VLOOKUP($A11,CriadoresDirectorio[],12,FALSE)=0,"",VLOOKUP($A11,CriadoresDirectorio[],12,FALSE))</f>
        <v>Ganado Puro, Brahman Puro Blanco y Rojo</v>
      </c>
      <c r="M11" s="13" t="str">
        <f>IF(VLOOKUP($A11,CriadoresDirectorio[],13,FALSE)=0,"",VLOOKUP($A11,CriadoresDirectorio[],13,FALSE))</f>
        <v>CL 123 BIS SUR #99-99 INT 9999</v>
      </c>
      <c r="N11" s="13" t="str">
        <f>IF(VLOOKUP($A11,CriadoresDirectorio[],14,FALSE)=0,"",VLOOKUP($A11,CriadoresDirectorio[],14,FALSE))</f>
        <v>Medellín</v>
      </c>
      <c r="O11" s="13" t="str">
        <f>IF(VLOOKUP($A11,CriadoresDirectorio[],15,FALSE)=0,"",VLOOKUP($A11,CriadoresDirectorio[],15,FALSE))</f>
        <v>Antioquia</v>
      </c>
      <c r="P11" s="13" t="str">
        <f>IF(VLOOKUP($A11,CriadoresDirectorio[],16,FALSE)=0,"",VLOOKUP($A11,CriadoresDirectorio[],16,FALSE))</f>
        <v>8888888888</v>
      </c>
      <c r="Q11" s="13" t="str">
        <f>IF(VLOOKUP($A11,CriadoresDirectorio[],17,FALSE)=0,"",VLOOKUP($A11,CriadoresDirectorio[],17,FALSE))</f>
        <v>000000000</v>
      </c>
      <c r="R11" s="13" t="str">
        <f>IF(VLOOKUP($A11,CriadoresDirectorio[],18,FALSE)=0,"",VLOOKUP($A11,CriadoresDirectorio[],18,FALSE))</f>
        <v>4444444444</v>
      </c>
      <c r="S11" s="13" t="str">
        <f>IF(VLOOKUP($A11,CriadoresDirectorio[],19,FALSE)=0,"",VLOOKUP($A11,CriadoresDirectorio[],19,FALSE))</f>
        <v>5555555555</v>
      </c>
      <c r="T11" s="13" t="str">
        <f>IF(VLOOKUP($A11,CriadoresDirectorio[],20,FALSE)=0,"",VLOOKUP($A11,CriadoresDirectorio[],20,FALSE))</f>
        <v>3333333333</v>
      </c>
      <c r="U11" s="13" t="str">
        <f>IF(VLOOKUP($A11,CriadoresDirectorio[],21,FALSE)=0,"",VLOOKUP($A11,CriadoresDirectorio[],21,FALSE))</f>
        <v>2222222222</v>
      </c>
      <c r="V11" s="13" t="str">
        <f>IF(VLOOKUP($A11,CriadoresDirectorio[],22,FALSE)=0,"",VLOOKUP($A11,CriadoresDirectorio[],22,FALSE))</f>
        <v>emailrealista@real.com</v>
      </c>
      <c r="W11" s="13" t="str">
        <f>IF(VLOOKUP($A11,CriadoresDirectorio[],23,FALSE)=0,"",VLOOKUP($A11,CriadoresDirectorio[],23,FALSE))</f>
        <v>emailrealista2@real.com</v>
      </c>
      <c r="X11" s="13" t="str">
        <f>IF(VLOOKUP($A11,CriadoresDirectorio[],24,FALSE)=0,"",VLOOKUP($A11,CriadoresDirectorio[],24,FALSE))</f>
        <v>leomessi</v>
      </c>
      <c r="Y11" s="13" t="str">
        <f>IF(VLOOKUP($A11,CriadoresDirectorio[],25,FALSE)=0,"",VLOOKUP($A11,CriadoresDirectorio[],25,FALSE))</f>
        <v>leomessi</v>
      </c>
      <c r="Z11" s="13" t="str">
        <f>IF(VLOOKUP($A11,CriadoresDirectorio[],26,FALSE)=0,"",VLOOKUP($A11,CriadoresDirectorio[],26,FALSE))</f>
        <v>573192556630</v>
      </c>
      <c r="AA11" s="13" t="str">
        <f>IF(VLOOKUP($A11,CriadoresDirectorio[],27,FALSE)=0,"",VLOOKUP($A11,CriadoresDirectorio[],27,FALSE))</f>
        <v>572222222222</v>
      </c>
      <c r="AB11" s="13" t="str">
        <f>IF(VLOOKUP($A11,CriadoresDirectorio[],28,FALSE)=0,"",VLOOKUP($A11,CriadoresDirectorio[],28,FALSE))</f>
        <v>ryanesling</v>
      </c>
      <c r="AC11" s="13" t="str">
        <f>IF(VLOOKUP($A11,CriadoresDirectorio[],29,FALSE)=0,"",VLOOKUP($A11,CriadoresDirectorio[],29,FALSE))</f>
        <v>https://www.sitiowebreal.com</v>
      </c>
      <c r="AD11" s="13" t="str">
        <f>IF(VLOOKUP($A11,CriadoresDirectorio[],30,FALSE)=0,"",VLOOKUP($A11,CriadoresDirectorio[],30,FALSE))</f>
        <v>Juan Ernesto Juanes Hernandez</v>
      </c>
      <c r="AE11" s="13" t="str">
        <f>IF(VLOOKUP($A11,CriadoresDirectorio[],31,FALSE)=0,"",VLOOKUP($A11,CriadoresDirectorio[],31,FALSE))</f>
        <v>Campo Adicional 1</v>
      </c>
    </row>
    <row r="12" spans="1:31" x14ac:dyDescent="0.2">
      <c r="A12" s="2" t="s">
        <v>133</v>
      </c>
      <c r="B12" s="13" t="str">
        <f>IF(VLOOKUP($A12,CriadoresDirectorio[],2,FALSE)=0,"",VLOOKUP($A12,CriadoresDirectorio[],2,FALSE))</f>
        <v>GANADERÍA SAN JUAN DE LOS CERROS</v>
      </c>
      <c r="C12" s="13" t="str">
        <f>IF(VLOOKUP($A12,CriadoresDirectorio[],3,FALSE)=0,"",VLOOKUP($A12,CriadoresDirectorio[],3,FALSE))</f>
        <v>Hda San Juan de los Cerros</v>
      </c>
      <c r="D12" s="13" t="str">
        <f>IF(VLOOKUP($A12,CriadoresDirectorio[],4,FALSE)=0,"",VLOOKUP($A12,CriadoresDirectorio[],4,FALSE))</f>
        <v>Venecia</v>
      </c>
      <c r="E12" s="13" t="str">
        <f>IF(VLOOKUP($A12,CriadoresDirectorio[],5,FALSE)=0,"",VLOOKUP($A12,CriadoresDirectorio[],5,FALSE))</f>
        <v>Antioquia</v>
      </c>
      <c r="F12" s="13" t="str">
        <f>IF(VLOOKUP($A12,CriadoresDirectorio[],6,FALSE)=0,"",VLOOKUP($A12,CriadoresDirectorio[],6,FALSE))</f>
        <v/>
      </c>
      <c r="G12" s="13" t="str">
        <f>IF(VLOOKUP($A12,CriadoresDirectorio[],7,FALSE)=0,"",VLOOKUP($A12,CriadoresDirectorio[],7,FALSE))</f>
        <v/>
      </c>
      <c r="H12" s="13" t="str">
        <f>IF(VLOOKUP($A12,CriadoresDirectorio[],8,FALSE)=0,"",VLOOKUP($A12,CriadoresDirectorio[],8,FALSE))</f>
        <v/>
      </c>
      <c r="I12" s="13" t="str">
        <f>IF(VLOOKUP($A12,CriadoresDirectorio[],9,FALSE)=0,"",VLOOKUP($A12,CriadoresDirectorio[],9,FALSE))</f>
        <v/>
      </c>
      <c r="J12" s="13" t="str">
        <f>IF(VLOOKUP($A12,CriadoresDirectorio[],10,FALSE)=0,"",VLOOKUP($A12,CriadoresDirectorio[],10,FALSE))</f>
        <v/>
      </c>
      <c r="K12" s="13" t="str">
        <f>IF(VLOOKUP($A12,CriadoresDirectorio[],11,FALSE)=0,"",VLOOKUP($A12,CriadoresDirectorio[],11,FALSE))</f>
        <v/>
      </c>
      <c r="L12" s="13" t="str">
        <f>IF(VLOOKUP($A12,CriadoresDirectorio[],12,FALSE)=0,"",VLOOKUP($A12,CriadoresDirectorio[],12,FALSE))</f>
        <v xml:space="preserve">Asociado Puro, Brahman Rojo </v>
      </c>
      <c r="M12" s="13" t="str">
        <f>IF(VLOOKUP($A12,CriadoresDirectorio[],13,FALSE)=0,"",VLOOKUP($A12,CriadoresDirectorio[],13,FALSE))</f>
        <v>CR 63 49A 31 OF 1301</v>
      </c>
      <c r="N12" s="13" t="str">
        <f>IF(VLOOKUP($A12,CriadoresDirectorio[],14,FALSE)=0,"",VLOOKUP($A12,CriadoresDirectorio[],14,FALSE))</f>
        <v>Medellín</v>
      </c>
      <c r="O12" s="13" t="str">
        <f>IF(VLOOKUP($A12,CriadoresDirectorio[],15,FALSE)=0,"",VLOOKUP($A12,CriadoresDirectorio[],15,FALSE))</f>
        <v>Antioquia</v>
      </c>
      <c r="P12" s="13">
        <f>IF(VLOOKUP($A12,CriadoresDirectorio[],16,FALSE)=0,"",VLOOKUP($A12,CriadoresDirectorio[],16,FALSE))</f>
        <v>2601299</v>
      </c>
      <c r="Q12" s="13">
        <f>IF(VLOOKUP($A12,CriadoresDirectorio[],17,FALSE)=0,"",VLOOKUP($A12,CriadoresDirectorio[],17,FALSE))</f>
        <v>3046617740</v>
      </c>
      <c r="R12" s="13" t="str">
        <f>IF(VLOOKUP($A12,CriadoresDirectorio[],18,FALSE)=0,"",VLOOKUP($A12,CriadoresDirectorio[],18,FALSE))</f>
        <v/>
      </c>
      <c r="S12" s="13" t="str">
        <f>IF(VLOOKUP($A12,CriadoresDirectorio[],19,FALSE)=0,"",VLOOKUP($A12,CriadoresDirectorio[],19,FALSE))</f>
        <v/>
      </c>
      <c r="T12" s="13" t="str">
        <f>IF(VLOOKUP($A12,CriadoresDirectorio[],20,FALSE)=0,"",VLOOKUP($A12,CriadoresDirectorio[],20,FALSE))</f>
        <v/>
      </c>
      <c r="U12" s="13" t="str">
        <f>IF(VLOOKUP($A12,CriadoresDirectorio[],21,FALSE)=0,"",VLOOKUP($A12,CriadoresDirectorio[],21,FALSE))</f>
        <v/>
      </c>
      <c r="V12" s="13" t="str">
        <f>IF(VLOOKUP($A12,CriadoresDirectorio[],22,FALSE)=0,"",VLOOKUP($A12,CriadoresDirectorio[],22,FALSE))</f>
        <v>info@ganaderiasanjuan.com</v>
      </c>
      <c r="W12" s="13" t="str">
        <f>IF(VLOOKUP($A12,CriadoresDirectorio[],23,FALSE)=0,"",VLOOKUP($A12,CriadoresDirectorio[],23,FALSE))</f>
        <v/>
      </c>
      <c r="X12" s="13" t="str">
        <f>IF(VLOOKUP($A12,CriadoresDirectorio[],24,FALSE)=0,"",VLOOKUP($A12,CriadoresDirectorio[],24,FALSE))</f>
        <v/>
      </c>
      <c r="Y12" s="13" t="str">
        <f>IF(VLOOKUP($A12,CriadoresDirectorio[],25,FALSE)=0,"",VLOOKUP($A12,CriadoresDirectorio[],25,FALSE))</f>
        <v/>
      </c>
      <c r="Z12" s="13" t="str">
        <f>IF(VLOOKUP($A12,CriadoresDirectorio[],26,FALSE)=0,"",VLOOKUP($A12,CriadoresDirectorio[],26,FALSE))</f>
        <v/>
      </c>
      <c r="AA12" s="13" t="str">
        <f>IF(VLOOKUP($A12,CriadoresDirectorio[],27,FALSE)=0,"",VLOOKUP($A12,CriadoresDirectorio[],27,FALSE))</f>
        <v/>
      </c>
      <c r="AB12" s="13" t="str">
        <f>IF(VLOOKUP($A12,CriadoresDirectorio[],28,FALSE)=0,"",VLOOKUP($A12,CriadoresDirectorio[],28,FALSE))</f>
        <v/>
      </c>
      <c r="AC12" s="13" t="str">
        <f>IF(VLOOKUP($A12,CriadoresDirectorio[],29,FALSE)=0,"",VLOOKUP($A12,CriadoresDirectorio[],29,FALSE))</f>
        <v/>
      </c>
      <c r="AD12" s="13" t="str">
        <f>IF(VLOOKUP($A12,CriadoresDirectorio[],30,FALSE)=0,"",VLOOKUP($A12,CriadoresDirectorio[],30,FALSE))</f>
        <v/>
      </c>
      <c r="AE12" s="13" t="str">
        <f>IF(VLOOKUP($A12,CriadoresDirectorio[],31,FALSE)=0,"",VLOOKUP($A12,CriadoresDirectorio[],31,FALSE))</f>
        <v/>
      </c>
    </row>
    <row r="13" spans="1:31" x14ac:dyDescent="0.2">
      <c r="A13" s="5"/>
    </row>
    <row r="14" spans="1:31" x14ac:dyDescent="0.2">
      <c r="A14" s="5"/>
    </row>
    <row r="15" spans="1:31" x14ac:dyDescent="0.2">
      <c r="A15" s="5"/>
    </row>
    <row r="16" spans="1:31" x14ac:dyDescent="0.2">
      <c r="A16" s="5"/>
    </row>
    <row r="17" spans="1:1" x14ac:dyDescent="0.2">
      <c r="A17" s="5"/>
    </row>
    <row r="18" spans="1:1" x14ac:dyDescent="0.2">
      <c r="A18" s="5"/>
    </row>
    <row r="19" spans="1:1" x14ac:dyDescent="0.2">
      <c r="A19" s="5"/>
    </row>
    <row r="20" spans="1:1" x14ac:dyDescent="0.2">
      <c r="A20" s="5"/>
    </row>
    <row r="21" spans="1:1" x14ac:dyDescent="0.2">
      <c r="A21" s="5"/>
    </row>
    <row r="22" spans="1:1" x14ac:dyDescent="0.2">
      <c r="A22" s="5"/>
    </row>
    <row r="23" spans="1:1" x14ac:dyDescent="0.2">
      <c r="A23" s="5"/>
    </row>
    <row r="24" spans="1:1" x14ac:dyDescent="0.2">
      <c r="A24" s="5"/>
    </row>
    <row r="25" spans="1:1" x14ac:dyDescent="0.2">
      <c r="A25" s="5"/>
    </row>
    <row r="26" spans="1:1" x14ac:dyDescent="0.2">
      <c r="A26" s="5"/>
    </row>
    <row r="27" spans="1:1" x14ac:dyDescent="0.2">
      <c r="A27" s="5"/>
    </row>
    <row r="28" spans="1:1" x14ac:dyDescent="0.2">
      <c r="A28" s="5"/>
    </row>
    <row r="29" spans="1:1" x14ac:dyDescent="0.2">
      <c r="A29" s="5"/>
    </row>
    <row r="30" spans="1:1" x14ac:dyDescent="0.2">
      <c r="A30" s="5"/>
    </row>
    <row r="31" spans="1:1" x14ac:dyDescent="0.2">
      <c r="A31" s="5"/>
    </row>
    <row r="32" spans="1:1" x14ac:dyDescent="0.2">
      <c r="A32" s="5"/>
    </row>
    <row r="33" spans="1:1" x14ac:dyDescent="0.2">
      <c r="A33" s="5"/>
    </row>
    <row r="34" spans="1:1" x14ac:dyDescent="0.2">
      <c r="A34" s="5"/>
    </row>
    <row r="35" spans="1:1" x14ac:dyDescent="0.2">
      <c r="A35" s="5"/>
    </row>
    <row r="36" spans="1:1" x14ac:dyDescent="0.2">
      <c r="A36" s="5"/>
    </row>
    <row r="37" spans="1:1" x14ac:dyDescent="0.2">
      <c r="A37" s="5"/>
    </row>
    <row r="38" spans="1:1" x14ac:dyDescent="0.2">
      <c r="A38" s="5"/>
    </row>
    <row r="39" spans="1:1" x14ac:dyDescent="0.2">
      <c r="A39" s="5"/>
    </row>
    <row r="40" spans="1:1" x14ac:dyDescent="0.2">
      <c r="A40" s="5"/>
    </row>
    <row r="41" spans="1:1" x14ac:dyDescent="0.2">
      <c r="A41" s="5"/>
    </row>
    <row r="42" spans="1:1" x14ac:dyDescent="0.2">
      <c r="A42" s="5"/>
    </row>
    <row r="43" spans="1:1" x14ac:dyDescent="0.2">
      <c r="A43" s="5"/>
    </row>
    <row r="44" spans="1:1" x14ac:dyDescent="0.2">
      <c r="A44" s="5"/>
    </row>
    <row r="45" spans="1:1" x14ac:dyDescent="0.2">
      <c r="A45" s="5"/>
    </row>
    <row r="46" spans="1:1" x14ac:dyDescent="0.2">
      <c r="A46" s="5"/>
    </row>
    <row r="47" spans="1:1" x14ac:dyDescent="0.2">
      <c r="A47" s="5"/>
    </row>
    <row r="48" spans="1:1" x14ac:dyDescent="0.2">
      <c r="A48" s="5"/>
    </row>
    <row r="49" spans="1:1" x14ac:dyDescent="0.2">
      <c r="A49" s="5"/>
    </row>
    <row r="50" spans="1:1" x14ac:dyDescent="0.2">
      <c r="A50" s="5"/>
    </row>
    <row r="51" spans="1:1" x14ac:dyDescent="0.2">
      <c r="A51" s="5"/>
    </row>
    <row r="52" spans="1:1" x14ac:dyDescent="0.2">
      <c r="A52" s="5"/>
    </row>
    <row r="53" spans="1:1" x14ac:dyDescent="0.2">
      <c r="A53" s="5"/>
    </row>
    <row r="54" spans="1:1" x14ac:dyDescent="0.2">
      <c r="A54" s="5"/>
    </row>
    <row r="55" spans="1:1" x14ac:dyDescent="0.2">
      <c r="A55" s="5"/>
    </row>
    <row r="56" spans="1:1" x14ac:dyDescent="0.2">
      <c r="A56" s="5"/>
    </row>
    <row r="57" spans="1:1" x14ac:dyDescent="0.2">
      <c r="A57" s="5"/>
    </row>
    <row r="58" spans="1:1" x14ac:dyDescent="0.2">
      <c r="A58" s="5"/>
    </row>
    <row r="59" spans="1:1" x14ac:dyDescent="0.2">
      <c r="A59" s="5"/>
    </row>
    <row r="60" spans="1:1" x14ac:dyDescent="0.2">
      <c r="A60" s="5"/>
    </row>
    <row r="61" spans="1:1" x14ac:dyDescent="0.2">
      <c r="A61" s="5"/>
    </row>
    <row r="62" spans="1:1" x14ac:dyDescent="0.2">
      <c r="A62" s="5"/>
    </row>
    <row r="63" spans="1:1" x14ac:dyDescent="0.2">
      <c r="A63" s="5"/>
    </row>
    <row r="64" spans="1:1" x14ac:dyDescent="0.2">
      <c r="A64" s="5"/>
    </row>
    <row r="65" spans="1:1" x14ac:dyDescent="0.2">
      <c r="A65" s="5"/>
    </row>
    <row r="66" spans="1:1" x14ac:dyDescent="0.2">
      <c r="A66" s="5"/>
    </row>
    <row r="67" spans="1:1" x14ac:dyDescent="0.2">
      <c r="A67" s="5"/>
    </row>
    <row r="68" spans="1:1" x14ac:dyDescent="0.2">
      <c r="A68" s="5"/>
    </row>
    <row r="69" spans="1:1" x14ac:dyDescent="0.2">
      <c r="A69" s="5"/>
    </row>
    <row r="70" spans="1:1" x14ac:dyDescent="0.2">
      <c r="A70" s="5"/>
    </row>
    <row r="71" spans="1:1" x14ac:dyDescent="0.2">
      <c r="A71" s="5"/>
    </row>
    <row r="72" spans="1:1" x14ac:dyDescent="0.2">
      <c r="A72" s="5"/>
    </row>
    <row r="73" spans="1:1" x14ac:dyDescent="0.2">
      <c r="A73" s="5"/>
    </row>
    <row r="74" spans="1:1" x14ac:dyDescent="0.2">
      <c r="A74" s="5"/>
    </row>
    <row r="75" spans="1:1" x14ac:dyDescent="0.2">
      <c r="A75" s="5"/>
    </row>
    <row r="76" spans="1:1" x14ac:dyDescent="0.2">
      <c r="A76" s="5"/>
    </row>
    <row r="77" spans="1:1" x14ac:dyDescent="0.2">
      <c r="A77" s="5"/>
    </row>
    <row r="78" spans="1:1" x14ac:dyDescent="0.2">
      <c r="A78" s="5"/>
    </row>
    <row r="79" spans="1:1" x14ac:dyDescent="0.2">
      <c r="A79" s="5"/>
    </row>
    <row r="80" spans="1:1" x14ac:dyDescent="0.2">
      <c r="A80" s="5"/>
    </row>
    <row r="81" spans="1:1" x14ac:dyDescent="0.2">
      <c r="A81" s="5"/>
    </row>
    <row r="82" spans="1:1" x14ac:dyDescent="0.2">
      <c r="A82" s="5"/>
    </row>
    <row r="83" spans="1:1" x14ac:dyDescent="0.2">
      <c r="A83" s="5"/>
    </row>
    <row r="84" spans="1:1" x14ac:dyDescent="0.2">
      <c r="A84" s="5"/>
    </row>
    <row r="85" spans="1:1" x14ac:dyDescent="0.2">
      <c r="A85" s="5"/>
    </row>
    <row r="86" spans="1:1" x14ac:dyDescent="0.2">
      <c r="A86" s="5"/>
    </row>
    <row r="87" spans="1:1" x14ac:dyDescent="0.2">
      <c r="A87" s="5"/>
    </row>
    <row r="88" spans="1:1" x14ac:dyDescent="0.2">
      <c r="A88" s="5"/>
    </row>
    <row r="89" spans="1:1" x14ac:dyDescent="0.2">
      <c r="A89" s="5"/>
    </row>
    <row r="90" spans="1:1" x14ac:dyDescent="0.2">
      <c r="A90" s="5"/>
    </row>
    <row r="91" spans="1:1" x14ac:dyDescent="0.2">
      <c r="A91" s="5"/>
    </row>
    <row r="92" spans="1:1" x14ac:dyDescent="0.2">
      <c r="A92" s="5"/>
    </row>
    <row r="93" spans="1:1" x14ac:dyDescent="0.2">
      <c r="A93" s="5"/>
    </row>
    <row r="94" spans="1:1" x14ac:dyDescent="0.2">
      <c r="A94" s="5"/>
    </row>
    <row r="95" spans="1:1" x14ac:dyDescent="0.2">
      <c r="A95" s="5"/>
    </row>
    <row r="96" spans="1:1" x14ac:dyDescent="0.2">
      <c r="A96" s="5"/>
    </row>
    <row r="97" spans="1:1" x14ac:dyDescent="0.2">
      <c r="A97" s="5"/>
    </row>
    <row r="98" spans="1:1" x14ac:dyDescent="0.2">
      <c r="A98" s="5"/>
    </row>
    <row r="99" spans="1:1" x14ac:dyDescent="0.2">
      <c r="A99" s="5"/>
    </row>
    <row r="100" spans="1:1" x14ac:dyDescent="0.2">
      <c r="A100" s="5"/>
    </row>
    <row r="101" spans="1:1" x14ac:dyDescent="0.2">
      <c r="A101" s="5"/>
    </row>
    <row r="102" spans="1:1" x14ac:dyDescent="0.2">
      <c r="A102" s="5"/>
    </row>
    <row r="103" spans="1:1" x14ac:dyDescent="0.2">
      <c r="A103" s="5"/>
    </row>
    <row r="104" spans="1:1" x14ac:dyDescent="0.2">
      <c r="A104" s="5"/>
    </row>
    <row r="105" spans="1:1" x14ac:dyDescent="0.2">
      <c r="A105" s="5"/>
    </row>
    <row r="106" spans="1:1" x14ac:dyDescent="0.2">
      <c r="A106" s="5"/>
    </row>
    <row r="107" spans="1:1" x14ac:dyDescent="0.2">
      <c r="A107" s="5"/>
    </row>
    <row r="108" spans="1:1" x14ac:dyDescent="0.2">
      <c r="A108" s="5"/>
    </row>
    <row r="109" spans="1:1" x14ac:dyDescent="0.2">
      <c r="A109" s="5"/>
    </row>
    <row r="110" spans="1:1" x14ac:dyDescent="0.2">
      <c r="A110" s="5"/>
    </row>
    <row r="111" spans="1:1" x14ac:dyDescent="0.2">
      <c r="A111" s="5"/>
    </row>
    <row r="112" spans="1:1" x14ac:dyDescent="0.2">
      <c r="A112" s="5"/>
    </row>
    <row r="113" spans="1:1" x14ac:dyDescent="0.2">
      <c r="A113" s="5"/>
    </row>
    <row r="114" spans="1:1" x14ac:dyDescent="0.2">
      <c r="A114" s="5"/>
    </row>
    <row r="115" spans="1:1" x14ac:dyDescent="0.2">
      <c r="A115" s="5"/>
    </row>
    <row r="116" spans="1:1" x14ac:dyDescent="0.2">
      <c r="A116" s="5"/>
    </row>
    <row r="117" spans="1:1" x14ac:dyDescent="0.2">
      <c r="A117" s="5"/>
    </row>
    <row r="118" spans="1:1" x14ac:dyDescent="0.2">
      <c r="A118" s="5"/>
    </row>
    <row r="119" spans="1:1" x14ac:dyDescent="0.2">
      <c r="A119" s="5"/>
    </row>
    <row r="120" spans="1:1" x14ac:dyDescent="0.2">
      <c r="A120" s="5"/>
    </row>
    <row r="121" spans="1:1" x14ac:dyDescent="0.2">
      <c r="A121" s="5"/>
    </row>
    <row r="122" spans="1:1" x14ac:dyDescent="0.2">
      <c r="A122" s="5"/>
    </row>
    <row r="123" spans="1:1" x14ac:dyDescent="0.2">
      <c r="A123" s="5"/>
    </row>
    <row r="124" spans="1:1" x14ac:dyDescent="0.2">
      <c r="A124" s="5"/>
    </row>
    <row r="125" spans="1:1" x14ac:dyDescent="0.2">
      <c r="A125" s="5"/>
    </row>
    <row r="126" spans="1:1" x14ac:dyDescent="0.2">
      <c r="A126" s="5"/>
    </row>
    <row r="127" spans="1:1" x14ac:dyDescent="0.2">
      <c r="A127" s="5"/>
    </row>
    <row r="128" spans="1:1" x14ac:dyDescent="0.2">
      <c r="A128" s="5"/>
    </row>
    <row r="129" spans="1:1" x14ac:dyDescent="0.2">
      <c r="A129" s="5"/>
    </row>
    <row r="130" spans="1:1" x14ac:dyDescent="0.2">
      <c r="A130" s="5"/>
    </row>
    <row r="131" spans="1:1" x14ac:dyDescent="0.2">
      <c r="A131" s="5"/>
    </row>
    <row r="132" spans="1:1" x14ac:dyDescent="0.2">
      <c r="A132" s="5"/>
    </row>
    <row r="133" spans="1:1" x14ac:dyDescent="0.2">
      <c r="A133" s="5"/>
    </row>
    <row r="134" spans="1:1" x14ac:dyDescent="0.2">
      <c r="A134" s="5"/>
    </row>
    <row r="135" spans="1:1" x14ac:dyDescent="0.2">
      <c r="A135" s="5"/>
    </row>
    <row r="136" spans="1:1" x14ac:dyDescent="0.2">
      <c r="A136" s="5"/>
    </row>
    <row r="137" spans="1:1" x14ac:dyDescent="0.2">
      <c r="A137" s="5"/>
    </row>
    <row r="138" spans="1:1" x14ac:dyDescent="0.2">
      <c r="A138" s="5"/>
    </row>
    <row r="139" spans="1:1" x14ac:dyDescent="0.2">
      <c r="A139" s="5"/>
    </row>
    <row r="140" spans="1:1" x14ac:dyDescent="0.2">
      <c r="A140" s="5"/>
    </row>
    <row r="141" spans="1:1" x14ac:dyDescent="0.2">
      <c r="A141" s="5"/>
    </row>
    <row r="142" spans="1:1" x14ac:dyDescent="0.2">
      <c r="A142" s="5"/>
    </row>
    <row r="143" spans="1:1" x14ac:dyDescent="0.2">
      <c r="A143" s="5"/>
    </row>
    <row r="144" spans="1:1" x14ac:dyDescent="0.2">
      <c r="A144" s="5"/>
    </row>
    <row r="145" spans="1:1" x14ac:dyDescent="0.2">
      <c r="A145" s="5"/>
    </row>
    <row r="146" spans="1:1" x14ac:dyDescent="0.2">
      <c r="A146" s="5"/>
    </row>
    <row r="147" spans="1:1" x14ac:dyDescent="0.2">
      <c r="A147" s="5"/>
    </row>
    <row r="148" spans="1:1" x14ac:dyDescent="0.2">
      <c r="A148" s="5"/>
    </row>
    <row r="149" spans="1:1" x14ac:dyDescent="0.2">
      <c r="A149" s="5"/>
    </row>
    <row r="150" spans="1:1" x14ac:dyDescent="0.2">
      <c r="A150" s="5"/>
    </row>
    <row r="151" spans="1:1" x14ac:dyDescent="0.2">
      <c r="A151" s="5"/>
    </row>
    <row r="152" spans="1:1" x14ac:dyDescent="0.2">
      <c r="A152" s="5"/>
    </row>
    <row r="153" spans="1:1" x14ac:dyDescent="0.2">
      <c r="A153" s="5"/>
    </row>
    <row r="154" spans="1:1" x14ac:dyDescent="0.2">
      <c r="A154" s="5"/>
    </row>
    <row r="155" spans="1:1" x14ac:dyDescent="0.2">
      <c r="A155" s="5"/>
    </row>
    <row r="156" spans="1:1" x14ac:dyDescent="0.2">
      <c r="A156" s="5"/>
    </row>
    <row r="157" spans="1:1" x14ac:dyDescent="0.2">
      <c r="A157" s="5"/>
    </row>
    <row r="158" spans="1:1" x14ac:dyDescent="0.2">
      <c r="A158" s="5"/>
    </row>
    <row r="159" spans="1:1" x14ac:dyDescent="0.2">
      <c r="A159" s="5"/>
    </row>
    <row r="160" spans="1:1" x14ac:dyDescent="0.2">
      <c r="A160" s="5"/>
    </row>
    <row r="161" spans="1:1" x14ac:dyDescent="0.2">
      <c r="A161" s="5"/>
    </row>
    <row r="162" spans="1:1" x14ac:dyDescent="0.2">
      <c r="A162" s="5"/>
    </row>
    <row r="163" spans="1:1" x14ac:dyDescent="0.2">
      <c r="A163" s="5"/>
    </row>
    <row r="164" spans="1:1" x14ac:dyDescent="0.2">
      <c r="A164" s="5"/>
    </row>
    <row r="165" spans="1:1" x14ac:dyDescent="0.2">
      <c r="A165" s="5"/>
    </row>
    <row r="166" spans="1:1" x14ac:dyDescent="0.2">
      <c r="A166" s="5"/>
    </row>
    <row r="167" spans="1:1" x14ac:dyDescent="0.2">
      <c r="A167" s="5"/>
    </row>
    <row r="168" spans="1:1" x14ac:dyDescent="0.2">
      <c r="A168" s="5"/>
    </row>
    <row r="169" spans="1:1" x14ac:dyDescent="0.2">
      <c r="A169" s="5"/>
    </row>
    <row r="170" spans="1:1" x14ac:dyDescent="0.2">
      <c r="A170" s="5"/>
    </row>
    <row r="171" spans="1:1" x14ac:dyDescent="0.2">
      <c r="A171" s="5"/>
    </row>
    <row r="172" spans="1:1" x14ac:dyDescent="0.2">
      <c r="A172" s="5"/>
    </row>
    <row r="173" spans="1:1" x14ac:dyDescent="0.2">
      <c r="A173" s="5"/>
    </row>
    <row r="174" spans="1:1" x14ac:dyDescent="0.2">
      <c r="A174" s="5"/>
    </row>
    <row r="175" spans="1:1" x14ac:dyDescent="0.2">
      <c r="A175" s="5"/>
    </row>
    <row r="176" spans="1:1" x14ac:dyDescent="0.2">
      <c r="A176" s="5"/>
    </row>
    <row r="177" spans="1:1" x14ac:dyDescent="0.2">
      <c r="A177" s="5"/>
    </row>
    <row r="178" spans="1:1" x14ac:dyDescent="0.2">
      <c r="A178" s="5"/>
    </row>
    <row r="179" spans="1:1" x14ac:dyDescent="0.2">
      <c r="A179" s="5"/>
    </row>
    <row r="180" spans="1:1" x14ac:dyDescent="0.2">
      <c r="A180" s="5"/>
    </row>
    <row r="181" spans="1:1" x14ac:dyDescent="0.2">
      <c r="A181" s="5"/>
    </row>
    <row r="182" spans="1:1" x14ac:dyDescent="0.2">
      <c r="A182" s="5"/>
    </row>
    <row r="183" spans="1:1" x14ac:dyDescent="0.2">
      <c r="A183" s="5"/>
    </row>
    <row r="184" spans="1:1" x14ac:dyDescent="0.2">
      <c r="A184" s="5"/>
    </row>
    <row r="185" spans="1:1" x14ac:dyDescent="0.2">
      <c r="A185" s="5"/>
    </row>
    <row r="186" spans="1:1" x14ac:dyDescent="0.2">
      <c r="A186" s="5"/>
    </row>
    <row r="187" spans="1:1" x14ac:dyDescent="0.2">
      <c r="A187" s="5"/>
    </row>
    <row r="188" spans="1:1" x14ac:dyDescent="0.2">
      <c r="A188" s="5"/>
    </row>
    <row r="189" spans="1:1" x14ac:dyDescent="0.2">
      <c r="A189" s="5"/>
    </row>
    <row r="190" spans="1:1" x14ac:dyDescent="0.2">
      <c r="A190" s="5"/>
    </row>
    <row r="191" spans="1:1" x14ac:dyDescent="0.2">
      <c r="A191" s="5"/>
    </row>
    <row r="192" spans="1:1" x14ac:dyDescent="0.2">
      <c r="A192" s="5"/>
    </row>
    <row r="193" spans="1:1" x14ac:dyDescent="0.2">
      <c r="A193" s="5"/>
    </row>
    <row r="194" spans="1:1" x14ac:dyDescent="0.2">
      <c r="A194" s="5"/>
    </row>
    <row r="195" spans="1:1" x14ac:dyDescent="0.2">
      <c r="A195" s="5"/>
    </row>
    <row r="196" spans="1:1" x14ac:dyDescent="0.2">
      <c r="A196" s="5"/>
    </row>
    <row r="197" spans="1:1" x14ac:dyDescent="0.2">
      <c r="A197" s="5"/>
    </row>
    <row r="198" spans="1:1" x14ac:dyDescent="0.2">
      <c r="A198" s="5"/>
    </row>
    <row r="199" spans="1:1" x14ac:dyDescent="0.2">
      <c r="A199" s="5"/>
    </row>
    <row r="200" spans="1:1" x14ac:dyDescent="0.2">
      <c r="A200" s="5"/>
    </row>
    <row r="201" spans="1:1" x14ac:dyDescent="0.2">
      <c r="A201" s="5"/>
    </row>
    <row r="202" spans="1:1" x14ac:dyDescent="0.2">
      <c r="A202" s="5"/>
    </row>
    <row r="203" spans="1:1" x14ac:dyDescent="0.2">
      <c r="A203" s="5"/>
    </row>
    <row r="204" spans="1:1" x14ac:dyDescent="0.2">
      <c r="A204" s="5"/>
    </row>
    <row r="205" spans="1:1" x14ac:dyDescent="0.2">
      <c r="A205" s="5"/>
    </row>
    <row r="206" spans="1:1" x14ac:dyDescent="0.2">
      <c r="A206" s="5"/>
    </row>
    <row r="207" spans="1:1" x14ac:dyDescent="0.2">
      <c r="A207" s="5"/>
    </row>
    <row r="208" spans="1:1" x14ac:dyDescent="0.2">
      <c r="A208" s="5"/>
    </row>
    <row r="209" spans="1:1" x14ac:dyDescent="0.2">
      <c r="A209" s="5"/>
    </row>
    <row r="210" spans="1:1" x14ac:dyDescent="0.2">
      <c r="A210" s="5"/>
    </row>
    <row r="211" spans="1:1" x14ac:dyDescent="0.2">
      <c r="A211" s="5"/>
    </row>
    <row r="212" spans="1:1" x14ac:dyDescent="0.2">
      <c r="A212" s="5"/>
    </row>
    <row r="213" spans="1:1" x14ac:dyDescent="0.2">
      <c r="A213" s="5"/>
    </row>
    <row r="214" spans="1:1" x14ac:dyDescent="0.2">
      <c r="A214" s="5"/>
    </row>
    <row r="215" spans="1:1" x14ac:dyDescent="0.2">
      <c r="A215" s="5"/>
    </row>
    <row r="216" spans="1:1" x14ac:dyDescent="0.2">
      <c r="A216" s="5"/>
    </row>
    <row r="217" spans="1:1" x14ac:dyDescent="0.2">
      <c r="A217" s="5"/>
    </row>
    <row r="218" spans="1:1" x14ac:dyDescent="0.2">
      <c r="A218" s="5"/>
    </row>
    <row r="219" spans="1:1" x14ac:dyDescent="0.2">
      <c r="A219" s="5"/>
    </row>
    <row r="220" spans="1:1" x14ac:dyDescent="0.2">
      <c r="A220" s="5"/>
    </row>
    <row r="221" spans="1:1" x14ac:dyDescent="0.2">
      <c r="A221" s="5"/>
    </row>
    <row r="222" spans="1:1" x14ac:dyDescent="0.2">
      <c r="A222" s="5"/>
    </row>
    <row r="223" spans="1:1" x14ac:dyDescent="0.2">
      <c r="A223" s="5"/>
    </row>
    <row r="224" spans="1:1" x14ac:dyDescent="0.2">
      <c r="A224" s="5"/>
    </row>
    <row r="225" spans="1:1" x14ac:dyDescent="0.2">
      <c r="A225" s="5"/>
    </row>
    <row r="226" spans="1:1" x14ac:dyDescent="0.2">
      <c r="A226" s="5"/>
    </row>
    <row r="227" spans="1:1" x14ac:dyDescent="0.2">
      <c r="A227" s="5"/>
    </row>
    <row r="228" spans="1:1" x14ac:dyDescent="0.2">
      <c r="A228" s="5"/>
    </row>
    <row r="229" spans="1:1" x14ac:dyDescent="0.2">
      <c r="A229" s="5"/>
    </row>
    <row r="230" spans="1:1" x14ac:dyDescent="0.2">
      <c r="A230" s="5"/>
    </row>
    <row r="231" spans="1:1" x14ac:dyDescent="0.2">
      <c r="A231" s="5"/>
    </row>
    <row r="232" spans="1:1" x14ac:dyDescent="0.2">
      <c r="A232" s="5"/>
    </row>
    <row r="233" spans="1:1" x14ac:dyDescent="0.2">
      <c r="A233" s="5"/>
    </row>
    <row r="234" spans="1:1" x14ac:dyDescent="0.2">
      <c r="A234" s="5"/>
    </row>
    <row r="235" spans="1:1" x14ac:dyDescent="0.2">
      <c r="A235" s="5"/>
    </row>
    <row r="236" spans="1:1" x14ac:dyDescent="0.2">
      <c r="A236" s="5"/>
    </row>
    <row r="237" spans="1:1" x14ac:dyDescent="0.2">
      <c r="A237" s="5"/>
    </row>
    <row r="238" spans="1:1" x14ac:dyDescent="0.2">
      <c r="A238" s="5"/>
    </row>
    <row r="239" spans="1:1" x14ac:dyDescent="0.2">
      <c r="A239" s="5"/>
    </row>
    <row r="240" spans="1:1" x14ac:dyDescent="0.2">
      <c r="A240" s="5"/>
    </row>
    <row r="241" spans="1:1" x14ac:dyDescent="0.2">
      <c r="A241" s="5"/>
    </row>
    <row r="242" spans="1:1" x14ac:dyDescent="0.2">
      <c r="A242" s="5"/>
    </row>
    <row r="243" spans="1:1" x14ac:dyDescent="0.2">
      <c r="A243" s="5"/>
    </row>
    <row r="244" spans="1:1" x14ac:dyDescent="0.2">
      <c r="A244" s="5"/>
    </row>
    <row r="245" spans="1:1" x14ac:dyDescent="0.2">
      <c r="A245" s="5"/>
    </row>
    <row r="246" spans="1:1" x14ac:dyDescent="0.2">
      <c r="A246" s="5"/>
    </row>
    <row r="247" spans="1:1" x14ac:dyDescent="0.2">
      <c r="A247" s="5"/>
    </row>
    <row r="248" spans="1:1" x14ac:dyDescent="0.2">
      <c r="A248" s="5"/>
    </row>
    <row r="249" spans="1:1" x14ac:dyDescent="0.2">
      <c r="A249" s="5"/>
    </row>
    <row r="250" spans="1:1" x14ac:dyDescent="0.2">
      <c r="A250" s="5"/>
    </row>
    <row r="251" spans="1:1" x14ac:dyDescent="0.2">
      <c r="A251" s="5"/>
    </row>
    <row r="252" spans="1:1" x14ac:dyDescent="0.2">
      <c r="A252" s="5"/>
    </row>
    <row r="253" spans="1:1" x14ac:dyDescent="0.2">
      <c r="A253" s="5"/>
    </row>
    <row r="254" spans="1:1" x14ac:dyDescent="0.2">
      <c r="A254" s="5"/>
    </row>
    <row r="255" spans="1:1" x14ac:dyDescent="0.2">
      <c r="A255" s="5"/>
    </row>
    <row r="256" spans="1:1" x14ac:dyDescent="0.2">
      <c r="A256" s="5"/>
    </row>
    <row r="257" spans="1:1" x14ac:dyDescent="0.2">
      <c r="A257" s="5"/>
    </row>
    <row r="258" spans="1:1" x14ac:dyDescent="0.2">
      <c r="A258" s="5"/>
    </row>
    <row r="259" spans="1:1" x14ac:dyDescent="0.2">
      <c r="A259" s="5"/>
    </row>
    <row r="260" spans="1:1" x14ac:dyDescent="0.2">
      <c r="A260" s="5"/>
    </row>
    <row r="261" spans="1:1" x14ac:dyDescent="0.2">
      <c r="A261" s="5"/>
    </row>
    <row r="262" spans="1:1" x14ac:dyDescent="0.2">
      <c r="A262" s="5"/>
    </row>
    <row r="263" spans="1:1" x14ac:dyDescent="0.2">
      <c r="A263" s="5"/>
    </row>
    <row r="264" spans="1:1" x14ac:dyDescent="0.2">
      <c r="A264" s="5"/>
    </row>
    <row r="265" spans="1:1" x14ac:dyDescent="0.2">
      <c r="A265" s="5"/>
    </row>
    <row r="266" spans="1:1" x14ac:dyDescent="0.2">
      <c r="A266" s="5"/>
    </row>
    <row r="267" spans="1:1" x14ac:dyDescent="0.2">
      <c r="A267" s="5"/>
    </row>
    <row r="268" spans="1:1" x14ac:dyDescent="0.2">
      <c r="A268" s="5"/>
    </row>
    <row r="269" spans="1:1" x14ac:dyDescent="0.2">
      <c r="A269" s="5"/>
    </row>
    <row r="270" spans="1:1" x14ac:dyDescent="0.2">
      <c r="A270" s="5"/>
    </row>
    <row r="271" spans="1:1" x14ac:dyDescent="0.2">
      <c r="A271" s="5"/>
    </row>
    <row r="272" spans="1:1" x14ac:dyDescent="0.2">
      <c r="A272" s="5"/>
    </row>
    <row r="273" spans="1:1" x14ac:dyDescent="0.2">
      <c r="A273" s="5"/>
    </row>
    <row r="274" spans="1:1" x14ac:dyDescent="0.2">
      <c r="A274" s="5"/>
    </row>
    <row r="275" spans="1:1" x14ac:dyDescent="0.2">
      <c r="A275" s="5"/>
    </row>
    <row r="276" spans="1:1" x14ac:dyDescent="0.2">
      <c r="A276" s="5"/>
    </row>
    <row r="277" spans="1:1" x14ac:dyDescent="0.2">
      <c r="A277" s="5"/>
    </row>
    <row r="278" spans="1:1" x14ac:dyDescent="0.2">
      <c r="A278" s="5"/>
    </row>
    <row r="279" spans="1:1" x14ac:dyDescent="0.2">
      <c r="A279" s="5"/>
    </row>
    <row r="280" spans="1:1" x14ac:dyDescent="0.2">
      <c r="A280" s="5"/>
    </row>
    <row r="281" spans="1:1" x14ac:dyDescent="0.2">
      <c r="A281" s="5"/>
    </row>
    <row r="282" spans="1:1" x14ac:dyDescent="0.2">
      <c r="A282" s="5"/>
    </row>
    <row r="283" spans="1:1" x14ac:dyDescent="0.2">
      <c r="A283" s="5"/>
    </row>
    <row r="284" spans="1:1" x14ac:dyDescent="0.2">
      <c r="A284" s="5"/>
    </row>
    <row r="285" spans="1:1" x14ac:dyDescent="0.2">
      <c r="A285" s="5"/>
    </row>
    <row r="286" spans="1:1" x14ac:dyDescent="0.2">
      <c r="A286" s="5"/>
    </row>
    <row r="287" spans="1:1" x14ac:dyDescent="0.2">
      <c r="A287" s="5"/>
    </row>
    <row r="288" spans="1:1" x14ac:dyDescent="0.2">
      <c r="A288" s="5"/>
    </row>
    <row r="289" spans="1:1" x14ac:dyDescent="0.2">
      <c r="A289" s="5"/>
    </row>
    <row r="290" spans="1:1" x14ac:dyDescent="0.2">
      <c r="A290" s="5"/>
    </row>
    <row r="291" spans="1:1" x14ac:dyDescent="0.2">
      <c r="A291" s="5"/>
    </row>
    <row r="292" spans="1:1" x14ac:dyDescent="0.2">
      <c r="A292" s="5"/>
    </row>
    <row r="293" spans="1:1" x14ac:dyDescent="0.2">
      <c r="A293" s="5"/>
    </row>
    <row r="294" spans="1:1" x14ac:dyDescent="0.2">
      <c r="A294" s="5"/>
    </row>
    <row r="295" spans="1:1" x14ac:dyDescent="0.2">
      <c r="A295" s="5"/>
    </row>
    <row r="296" spans="1:1" x14ac:dyDescent="0.2">
      <c r="A296" s="5"/>
    </row>
    <row r="297" spans="1:1" x14ac:dyDescent="0.2">
      <c r="A297" s="5"/>
    </row>
    <row r="298" spans="1:1" x14ac:dyDescent="0.2">
      <c r="A298" s="5"/>
    </row>
    <row r="299" spans="1:1" x14ac:dyDescent="0.2">
      <c r="A299" s="5"/>
    </row>
    <row r="300" spans="1:1" x14ac:dyDescent="0.2">
      <c r="A300" s="5"/>
    </row>
    <row r="301" spans="1:1" x14ac:dyDescent="0.2">
      <c r="A301" s="5"/>
    </row>
    <row r="302" spans="1:1" x14ac:dyDescent="0.2">
      <c r="A302" s="5"/>
    </row>
    <row r="303" spans="1:1" x14ac:dyDescent="0.2">
      <c r="A303" s="5"/>
    </row>
    <row r="304" spans="1:1" x14ac:dyDescent="0.2">
      <c r="A304" s="5"/>
    </row>
    <row r="305" spans="1:1" x14ac:dyDescent="0.2">
      <c r="A305" s="5"/>
    </row>
    <row r="306" spans="1:1" x14ac:dyDescent="0.2">
      <c r="A306" s="5"/>
    </row>
    <row r="307" spans="1:1" x14ac:dyDescent="0.2">
      <c r="A307" s="5"/>
    </row>
    <row r="308" spans="1:1" x14ac:dyDescent="0.2">
      <c r="A308" s="5"/>
    </row>
    <row r="309" spans="1:1" x14ac:dyDescent="0.2">
      <c r="A309" s="5"/>
    </row>
    <row r="310" spans="1:1" x14ac:dyDescent="0.2">
      <c r="A310" s="5"/>
    </row>
    <row r="311" spans="1:1" x14ac:dyDescent="0.2">
      <c r="A311" s="5"/>
    </row>
    <row r="312" spans="1:1" x14ac:dyDescent="0.2">
      <c r="A312" s="5"/>
    </row>
    <row r="313" spans="1:1" x14ac:dyDescent="0.2">
      <c r="A313" s="5"/>
    </row>
    <row r="314" spans="1:1" x14ac:dyDescent="0.2">
      <c r="A314" s="5"/>
    </row>
    <row r="315" spans="1:1" x14ac:dyDescent="0.2">
      <c r="A315" s="5"/>
    </row>
    <row r="316" spans="1:1" x14ac:dyDescent="0.2">
      <c r="A316" s="5"/>
    </row>
    <row r="317" spans="1:1" x14ac:dyDescent="0.2">
      <c r="A317" s="5"/>
    </row>
    <row r="318" spans="1:1" x14ac:dyDescent="0.2">
      <c r="A318" s="5"/>
    </row>
    <row r="319" spans="1:1" x14ac:dyDescent="0.2">
      <c r="A319" s="5"/>
    </row>
    <row r="320" spans="1:1" x14ac:dyDescent="0.2">
      <c r="A320" s="5"/>
    </row>
    <row r="321" spans="1:1" x14ac:dyDescent="0.2">
      <c r="A321" s="5"/>
    </row>
    <row r="322" spans="1:1" x14ac:dyDescent="0.2">
      <c r="A322" s="5"/>
    </row>
    <row r="323" spans="1:1" x14ac:dyDescent="0.2">
      <c r="A323" s="5"/>
    </row>
    <row r="324" spans="1:1" x14ac:dyDescent="0.2">
      <c r="A324" s="5"/>
    </row>
    <row r="325" spans="1:1" x14ac:dyDescent="0.2">
      <c r="A325" s="5"/>
    </row>
    <row r="326" spans="1:1" x14ac:dyDescent="0.2">
      <c r="A326" s="5"/>
    </row>
    <row r="327" spans="1:1" x14ac:dyDescent="0.2">
      <c r="A327" s="5"/>
    </row>
    <row r="328" spans="1:1" x14ac:dyDescent="0.2">
      <c r="A328" s="5"/>
    </row>
    <row r="329" spans="1:1" x14ac:dyDescent="0.2">
      <c r="A329" s="5"/>
    </row>
    <row r="330" spans="1:1" x14ac:dyDescent="0.2">
      <c r="A330" s="5"/>
    </row>
    <row r="331" spans="1:1" x14ac:dyDescent="0.2">
      <c r="A331" s="5"/>
    </row>
    <row r="332" spans="1:1" x14ac:dyDescent="0.2">
      <c r="A332" s="5"/>
    </row>
    <row r="333" spans="1:1" x14ac:dyDescent="0.2">
      <c r="A333" s="5"/>
    </row>
    <row r="334" spans="1:1" x14ac:dyDescent="0.2">
      <c r="A334" s="5"/>
    </row>
    <row r="335" spans="1:1" x14ac:dyDescent="0.2">
      <c r="A335" s="5"/>
    </row>
    <row r="336" spans="1:1" x14ac:dyDescent="0.2">
      <c r="A336" s="5"/>
    </row>
    <row r="337" spans="1:1" x14ac:dyDescent="0.2">
      <c r="A337" s="5"/>
    </row>
    <row r="338" spans="1:1" x14ac:dyDescent="0.2">
      <c r="A338" s="5"/>
    </row>
    <row r="339" spans="1:1" x14ac:dyDescent="0.2">
      <c r="A339" s="5"/>
    </row>
    <row r="340" spans="1:1" x14ac:dyDescent="0.2">
      <c r="A340" s="5"/>
    </row>
    <row r="341" spans="1:1" x14ac:dyDescent="0.2">
      <c r="A341" s="5"/>
    </row>
    <row r="342" spans="1:1" x14ac:dyDescent="0.2">
      <c r="A342" s="5"/>
    </row>
    <row r="343" spans="1:1" x14ac:dyDescent="0.2">
      <c r="A343" s="5"/>
    </row>
    <row r="344" spans="1:1" x14ac:dyDescent="0.2">
      <c r="A344" s="5"/>
    </row>
    <row r="345" spans="1:1" x14ac:dyDescent="0.2">
      <c r="A345" s="5"/>
    </row>
    <row r="346" spans="1:1" x14ac:dyDescent="0.2">
      <c r="A346" s="5"/>
    </row>
    <row r="347" spans="1:1" x14ac:dyDescent="0.2">
      <c r="A347" s="5"/>
    </row>
    <row r="348" spans="1:1" x14ac:dyDescent="0.2">
      <c r="A348" s="5"/>
    </row>
    <row r="349" spans="1:1" x14ac:dyDescent="0.2">
      <c r="A349" s="5"/>
    </row>
    <row r="350" spans="1:1" x14ac:dyDescent="0.2">
      <c r="A350" s="5"/>
    </row>
    <row r="351" spans="1:1" x14ac:dyDescent="0.2">
      <c r="A351" s="5"/>
    </row>
    <row r="352" spans="1:1" x14ac:dyDescent="0.2">
      <c r="A352" s="5"/>
    </row>
    <row r="353" spans="1:1" x14ac:dyDescent="0.2">
      <c r="A353" s="5"/>
    </row>
    <row r="354" spans="1:1" x14ac:dyDescent="0.2">
      <c r="A354" s="5"/>
    </row>
    <row r="355" spans="1:1" x14ac:dyDescent="0.2">
      <c r="A355" s="5"/>
    </row>
    <row r="356" spans="1:1" x14ac:dyDescent="0.2">
      <c r="A356" s="5"/>
    </row>
    <row r="357" spans="1:1" x14ac:dyDescent="0.2">
      <c r="A357" s="5"/>
    </row>
    <row r="358" spans="1:1" x14ac:dyDescent="0.2">
      <c r="A358" s="5"/>
    </row>
    <row r="359" spans="1:1" x14ac:dyDescent="0.2">
      <c r="A359" s="5"/>
    </row>
    <row r="360" spans="1:1" x14ac:dyDescent="0.2">
      <c r="A360" s="5"/>
    </row>
    <row r="361" spans="1:1" x14ac:dyDescent="0.2">
      <c r="A361" s="5"/>
    </row>
    <row r="362" spans="1:1" x14ac:dyDescent="0.2">
      <c r="A362" s="5"/>
    </row>
    <row r="363" spans="1:1" x14ac:dyDescent="0.2">
      <c r="A363" s="5"/>
    </row>
    <row r="364" spans="1:1" x14ac:dyDescent="0.2">
      <c r="A364" s="5"/>
    </row>
    <row r="365" spans="1:1" x14ac:dyDescent="0.2">
      <c r="A365" s="5"/>
    </row>
    <row r="366" spans="1:1" x14ac:dyDescent="0.2">
      <c r="A366" s="5"/>
    </row>
    <row r="367" spans="1:1" x14ac:dyDescent="0.2">
      <c r="A367" s="5"/>
    </row>
    <row r="368" spans="1:1" x14ac:dyDescent="0.2">
      <c r="A368" s="5"/>
    </row>
    <row r="369" spans="1:1" x14ac:dyDescent="0.2">
      <c r="A369" s="5"/>
    </row>
    <row r="370" spans="1:1" x14ac:dyDescent="0.2">
      <c r="A370" s="5"/>
    </row>
    <row r="371" spans="1:1" x14ac:dyDescent="0.2">
      <c r="A371" s="5"/>
    </row>
    <row r="372" spans="1:1" x14ac:dyDescent="0.2">
      <c r="A372" s="5"/>
    </row>
    <row r="373" spans="1:1" x14ac:dyDescent="0.2">
      <c r="A373" s="5"/>
    </row>
    <row r="374" spans="1:1" x14ac:dyDescent="0.2">
      <c r="A374" s="5"/>
    </row>
    <row r="375" spans="1:1" x14ac:dyDescent="0.2">
      <c r="A375" s="5"/>
    </row>
    <row r="376" spans="1:1" x14ac:dyDescent="0.2">
      <c r="A376" s="5"/>
    </row>
    <row r="377" spans="1:1" x14ac:dyDescent="0.2">
      <c r="A377" s="5"/>
    </row>
    <row r="378" spans="1:1" x14ac:dyDescent="0.2">
      <c r="A378" s="5"/>
    </row>
    <row r="379" spans="1:1" x14ac:dyDescent="0.2">
      <c r="A379" s="5"/>
    </row>
    <row r="380" spans="1:1" x14ac:dyDescent="0.2">
      <c r="A380" s="5"/>
    </row>
    <row r="381" spans="1:1" x14ac:dyDescent="0.2">
      <c r="A381" s="5"/>
    </row>
    <row r="382" spans="1:1" x14ac:dyDescent="0.2">
      <c r="A382" s="5"/>
    </row>
    <row r="383" spans="1:1" x14ac:dyDescent="0.2">
      <c r="A383" s="5"/>
    </row>
    <row r="384" spans="1:1" x14ac:dyDescent="0.2">
      <c r="A384" s="5"/>
    </row>
    <row r="385" spans="1:1" x14ac:dyDescent="0.2">
      <c r="A385" s="5"/>
    </row>
    <row r="386" spans="1:1" x14ac:dyDescent="0.2">
      <c r="A386" s="5"/>
    </row>
    <row r="387" spans="1:1" x14ac:dyDescent="0.2">
      <c r="A387" s="5"/>
    </row>
    <row r="388" spans="1:1" x14ac:dyDescent="0.2">
      <c r="A388" s="5"/>
    </row>
    <row r="389" spans="1:1" x14ac:dyDescent="0.2">
      <c r="A389" s="5"/>
    </row>
    <row r="390" spans="1:1" x14ac:dyDescent="0.2">
      <c r="A390" s="5"/>
    </row>
    <row r="391" spans="1:1" x14ac:dyDescent="0.2">
      <c r="A391" s="5"/>
    </row>
    <row r="392" spans="1:1" x14ac:dyDescent="0.2">
      <c r="A392" s="5"/>
    </row>
    <row r="393" spans="1:1" x14ac:dyDescent="0.2">
      <c r="A393" s="5"/>
    </row>
    <row r="394" spans="1:1" x14ac:dyDescent="0.2">
      <c r="A394" s="5"/>
    </row>
    <row r="395" spans="1:1" x14ac:dyDescent="0.2">
      <c r="A395" s="5"/>
    </row>
    <row r="396" spans="1:1" x14ac:dyDescent="0.2">
      <c r="A396" s="5"/>
    </row>
    <row r="397" spans="1:1" x14ac:dyDescent="0.2">
      <c r="A397" s="5"/>
    </row>
    <row r="398" spans="1:1" x14ac:dyDescent="0.2">
      <c r="A398" s="5"/>
    </row>
    <row r="399" spans="1:1" x14ac:dyDescent="0.2">
      <c r="A399" s="5"/>
    </row>
    <row r="400" spans="1:1" x14ac:dyDescent="0.2">
      <c r="A400" s="5"/>
    </row>
    <row r="401" spans="1:1" x14ac:dyDescent="0.2">
      <c r="A401" s="5"/>
    </row>
    <row r="402" spans="1:1" x14ac:dyDescent="0.2">
      <c r="A402" s="5"/>
    </row>
    <row r="403" spans="1:1" x14ac:dyDescent="0.2">
      <c r="A403" s="5"/>
    </row>
    <row r="404" spans="1:1" x14ac:dyDescent="0.2">
      <c r="A404" s="5"/>
    </row>
    <row r="405" spans="1:1" x14ac:dyDescent="0.2">
      <c r="A405" s="5"/>
    </row>
    <row r="406" spans="1:1" x14ac:dyDescent="0.2">
      <c r="A406" s="5"/>
    </row>
    <row r="407" spans="1:1" x14ac:dyDescent="0.2">
      <c r="A407" s="5"/>
    </row>
    <row r="408" spans="1:1" x14ac:dyDescent="0.2">
      <c r="A408" s="5"/>
    </row>
    <row r="409" spans="1:1" x14ac:dyDescent="0.2">
      <c r="A409" s="5"/>
    </row>
    <row r="410" spans="1:1" x14ac:dyDescent="0.2">
      <c r="A410" s="5"/>
    </row>
    <row r="411" spans="1:1" x14ac:dyDescent="0.2">
      <c r="A411" s="5"/>
    </row>
    <row r="412" spans="1:1" x14ac:dyDescent="0.2">
      <c r="A412" s="5"/>
    </row>
    <row r="413" spans="1:1" x14ac:dyDescent="0.2">
      <c r="A413" s="5"/>
    </row>
    <row r="414" spans="1:1" x14ac:dyDescent="0.2">
      <c r="A414" s="5"/>
    </row>
    <row r="415" spans="1:1" x14ac:dyDescent="0.2">
      <c r="A415" s="5"/>
    </row>
    <row r="416" spans="1:1" x14ac:dyDescent="0.2">
      <c r="A416" s="5"/>
    </row>
    <row r="417" spans="1:1" x14ac:dyDescent="0.2">
      <c r="A417" s="5"/>
    </row>
    <row r="418" spans="1:1" x14ac:dyDescent="0.2">
      <c r="A418" s="5"/>
    </row>
    <row r="419" spans="1:1" x14ac:dyDescent="0.2">
      <c r="A419" s="5"/>
    </row>
    <row r="420" spans="1:1" x14ac:dyDescent="0.2">
      <c r="A420" s="5"/>
    </row>
    <row r="421" spans="1:1" x14ac:dyDescent="0.2">
      <c r="A421" s="5"/>
    </row>
    <row r="422" spans="1:1" x14ac:dyDescent="0.2">
      <c r="A422" s="5"/>
    </row>
    <row r="423" spans="1:1" x14ac:dyDescent="0.2">
      <c r="A423" s="5"/>
    </row>
    <row r="424" spans="1:1" x14ac:dyDescent="0.2">
      <c r="A424" s="5"/>
    </row>
    <row r="425" spans="1:1" x14ac:dyDescent="0.2">
      <c r="A425" s="5"/>
    </row>
    <row r="426" spans="1:1" x14ac:dyDescent="0.2">
      <c r="A426" s="5"/>
    </row>
    <row r="427" spans="1:1" x14ac:dyDescent="0.2">
      <c r="A427" s="5"/>
    </row>
    <row r="428" spans="1:1" x14ac:dyDescent="0.2">
      <c r="A428" s="5"/>
    </row>
    <row r="429" spans="1:1" x14ac:dyDescent="0.2">
      <c r="A429" s="5"/>
    </row>
    <row r="430" spans="1:1" x14ac:dyDescent="0.2">
      <c r="A430" s="5"/>
    </row>
    <row r="431" spans="1:1" x14ac:dyDescent="0.2">
      <c r="A431" s="5"/>
    </row>
    <row r="432" spans="1:1" x14ac:dyDescent="0.2">
      <c r="A432" s="5"/>
    </row>
    <row r="433" spans="1:1" x14ac:dyDescent="0.2">
      <c r="A433" s="5"/>
    </row>
    <row r="434" spans="1:1" x14ac:dyDescent="0.2">
      <c r="A434" s="5"/>
    </row>
    <row r="435" spans="1:1" x14ac:dyDescent="0.2">
      <c r="A435" s="5"/>
    </row>
    <row r="436" spans="1:1" x14ac:dyDescent="0.2">
      <c r="A436" s="5"/>
    </row>
    <row r="437" spans="1:1" x14ac:dyDescent="0.2">
      <c r="A437" s="5"/>
    </row>
    <row r="438" spans="1:1" x14ac:dyDescent="0.2">
      <c r="A438" s="5"/>
    </row>
    <row r="439" spans="1:1" x14ac:dyDescent="0.2">
      <c r="A439" s="5"/>
    </row>
    <row r="440" spans="1:1" x14ac:dyDescent="0.2">
      <c r="A440" s="5"/>
    </row>
    <row r="441" spans="1:1" x14ac:dyDescent="0.2">
      <c r="A441" s="5"/>
    </row>
    <row r="442" spans="1:1" x14ac:dyDescent="0.2">
      <c r="A442" s="5"/>
    </row>
    <row r="443" spans="1:1" x14ac:dyDescent="0.2">
      <c r="A443" s="5"/>
    </row>
    <row r="444" spans="1:1" x14ac:dyDescent="0.2">
      <c r="A444" s="5"/>
    </row>
    <row r="445" spans="1:1" x14ac:dyDescent="0.2">
      <c r="A445" s="5"/>
    </row>
    <row r="446" spans="1:1" x14ac:dyDescent="0.2">
      <c r="A446" s="5"/>
    </row>
    <row r="447" spans="1:1" x14ac:dyDescent="0.2">
      <c r="A447" s="5"/>
    </row>
    <row r="448" spans="1:1" x14ac:dyDescent="0.2">
      <c r="A448" s="5"/>
    </row>
    <row r="449" spans="1:1" x14ac:dyDescent="0.2">
      <c r="A449" s="5"/>
    </row>
    <row r="450" spans="1:1" x14ac:dyDescent="0.2">
      <c r="A450" s="5"/>
    </row>
    <row r="451" spans="1:1" x14ac:dyDescent="0.2">
      <c r="A451" s="5"/>
    </row>
    <row r="452" spans="1:1" x14ac:dyDescent="0.2">
      <c r="A452" s="5"/>
    </row>
    <row r="453" spans="1:1" x14ac:dyDescent="0.2">
      <c r="A453" s="5"/>
    </row>
    <row r="454" spans="1:1" x14ac:dyDescent="0.2">
      <c r="A454" s="5"/>
    </row>
    <row r="455" spans="1:1" x14ac:dyDescent="0.2">
      <c r="A455" s="5"/>
    </row>
    <row r="456" spans="1:1" x14ac:dyDescent="0.2">
      <c r="A456" s="5"/>
    </row>
    <row r="457" spans="1:1" x14ac:dyDescent="0.2">
      <c r="A457" s="5"/>
    </row>
    <row r="458" spans="1:1" x14ac:dyDescent="0.2">
      <c r="A458" s="5"/>
    </row>
    <row r="459" spans="1:1" x14ac:dyDescent="0.2">
      <c r="A459" s="5"/>
    </row>
    <row r="460" spans="1:1" x14ac:dyDescent="0.2">
      <c r="A460" s="5"/>
    </row>
    <row r="461" spans="1:1" x14ac:dyDescent="0.2">
      <c r="A461" s="5"/>
    </row>
    <row r="462" spans="1:1" x14ac:dyDescent="0.2">
      <c r="A462" s="5"/>
    </row>
    <row r="463" spans="1:1" x14ac:dyDescent="0.2">
      <c r="A463" s="5"/>
    </row>
    <row r="464" spans="1:1" x14ac:dyDescent="0.2">
      <c r="A464" s="5"/>
    </row>
    <row r="465" spans="1:1" x14ac:dyDescent="0.2">
      <c r="A465" s="5"/>
    </row>
    <row r="466" spans="1:1" x14ac:dyDescent="0.2">
      <c r="A466" s="5"/>
    </row>
    <row r="467" spans="1:1" x14ac:dyDescent="0.2">
      <c r="A467" s="5"/>
    </row>
    <row r="468" spans="1:1" x14ac:dyDescent="0.2">
      <c r="A468" s="5"/>
    </row>
    <row r="469" spans="1:1" x14ac:dyDescent="0.2">
      <c r="A469" s="5"/>
    </row>
    <row r="470" spans="1:1" x14ac:dyDescent="0.2">
      <c r="A470" s="5"/>
    </row>
    <row r="471" spans="1:1" x14ac:dyDescent="0.2">
      <c r="A471" s="5"/>
    </row>
    <row r="472" spans="1:1" x14ac:dyDescent="0.2">
      <c r="A472" s="5"/>
    </row>
    <row r="473" spans="1:1" x14ac:dyDescent="0.2">
      <c r="A473" s="5"/>
    </row>
    <row r="474" spans="1:1" x14ac:dyDescent="0.2">
      <c r="A474" s="5"/>
    </row>
    <row r="475" spans="1:1" x14ac:dyDescent="0.2">
      <c r="A475" s="5"/>
    </row>
    <row r="476" spans="1:1" x14ac:dyDescent="0.2">
      <c r="A476" s="5"/>
    </row>
    <row r="477" spans="1:1" x14ac:dyDescent="0.2">
      <c r="A477" s="5"/>
    </row>
    <row r="478" spans="1:1" x14ac:dyDescent="0.2">
      <c r="A478" s="5"/>
    </row>
    <row r="479" spans="1:1" x14ac:dyDescent="0.2">
      <c r="A479" s="5"/>
    </row>
    <row r="480" spans="1:1" x14ac:dyDescent="0.2">
      <c r="A480" s="5"/>
    </row>
    <row r="481" spans="1:1" x14ac:dyDescent="0.2">
      <c r="A481" s="5"/>
    </row>
    <row r="482" spans="1:1" x14ac:dyDescent="0.2">
      <c r="A482" s="5"/>
    </row>
    <row r="483" spans="1:1" x14ac:dyDescent="0.2">
      <c r="A483" s="5"/>
    </row>
    <row r="484" spans="1:1" x14ac:dyDescent="0.2">
      <c r="A484" s="5"/>
    </row>
    <row r="485" spans="1:1" x14ac:dyDescent="0.2">
      <c r="A485" s="5"/>
    </row>
    <row r="486" spans="1:1" x14ac:dyDescent="0.2">
      <c r="A486" s="5"/>
    </row>
    <row r="487" spans="1:1" x14ac:dyDescent="0.2">
      <c r="A487" s="5"/>
    </row>
    <row r="488" spans="1:1" x14ac:dyDescent="0.2">
      <c r="A488" s="5"/>
    </row>
    <row r="489" spans="1:1" x14ac:dyDescent="0.2">
      <c r="A489" s="5"/>
    </row>
    <row r="490" spans="1:1" x14ac:dyDescent="0.2">
      <c r="A490" s="5"/>
    </row>
    <row r="491" spans="1:1" x14ac:dyDescent="0.2">
      <c r="A491" s="5"/>
    </row>
    <row r="492" spans="1:1" x14ac:dyDescent="0.2">
      <c r="A492" s="5"/>
    </row>
    <row r="493" spans="1:1" x14ac:dyDescent="0.2">
      <c r="A493" s="5"/>
    </row>
    <row r="494" spans="1:1" x14ac:dyDescent="0.2">
      <c r="A494" s="5"/>
    </row>
    <row r="495" spans="1:1" x14ac:dyDescent="0.2">
      <c r="A495" s="5"/>
    </row>
    <row r="496" spans="1:1" x14ac:dyDescent="0.2">
      <c r="A496" s="5"/>
    </row>
    <row r="497" spans="1:1" x14ac:dyDescent="0.2">
      <c r="A497" s="5"/>
    </row>
    <row r="498" spans="1:1" x14ac:dyDescent="0.2">
      <c r="A498" s="5"/>
    </row>
    <row r="499" spans="1:1" x14ac:dyDescent="0.2">
      <c r="A499" s="5"/>
    </row>
    <row r="500" spans="1:1" x14ac:dyDescent="0.2">
      <c r="A500" s="5"/>
    </row>
    <row r="501" spans="1:1" x14ac:dyDescent="0.2">
      <c r="A501" s="5"/>
    </row>
    <row r="502" spans="1:1" x14ac:dyDescent="0.2">
      <c r="A502" s="5"/>
    </row>
    <row r="503" spans="1:1" x14ac:dyDescent="0.2">
      <c r="A503" s="5"/>
    </row>
    <row r="504" spans="1:1" x14ac:dyDescent="0.2">
      <c r="A504" s="5"/>
    </row>
    <row r="505" spans="1:1" x14ac:dyDescent="0.2">
      <c r="A505" s="5"/>
    </row>
    <row r="506" spans="1:1" x14ac:dyDescent="0.2">
      <c r="A506" s="5"/>
    </row>
    <row r="507" spans="1:1" x14ac:dyDescent="0.2">
      <c r="A507" s="5"/>
    </row>
    <row r="508" spans="1:1" x14ac:dyDescent="0.2">
      <c r="A508" s="5"/>
    </row>
    <row r="509" spans="1:1" x14ac:dyDescent="0.2">
      <c r="A509" s="5"/>
    </row>
    <row r="510" spans="1:1" x14ac:dyDescent="0.2">
      <c r="A510" s="5"/>
    </row>
    <row r="511" spans="1:1" x14ac:dyDescent="0.2">
      <c r="A511" s="5"/>
    </row>
    <row r="512" spans="1:1" x14ac:dyDescent="0.2">
      <c r="A512" s="5"/>
    </row>
    <row r="513" spans="1:1" x14ac:dyDescent="0.2">
      <c r="A513" s="5"/>
    </row>
    <row r="514" spans="1:1" x14ac:dyDescent="0.2">
      <c r="A514" s="5"/>
    </row>
    <row r="515" spans="1:1" x14ac:dyDescent="0.2">
      <c r="A515" s="5"/>
    </row>
    <row r="516" spans="1:1" x14ac:dyDescent="0.2">
      <c r="A516" s="5"/>
    </row>
    <row r="517" spans="1:1" x14ac:dyDescent="0.2">
      <c r="A517" s="5"/>
    </row>
    <row r="518" spans="1:1" x14ac:dyDescent="0.2">
      <c r="A518" s="5"/>
    </row>
    <row r="519" spans="1:1" x14ac:dyDescent="0.2">
      <c r="A519" s="5"/>
    </row>
    <row r="520" spans="1:1" x14ac:dyDescent="0.2">
      <c r="A520" s="5"/>
    </row>
    <row r="521" spans="1:1" x14ac:dyDescent="0.2">
      <c r="A521" s="5"/>
    </row>
    <row r="522" spans="1:1" x14ac:dyDescent="0.2">
      <c r="A522" s="5"/>
    </row>
    <row r="523" spans="1:1" x14ac:dyDescent="0.2">
      <c r="A523" s="5"/>
    </row>
    <row r="524" spans="1:1" x14ac:dyDescent="0.2">
      <c r="A524" s="5"/>
    </row>
    <row r="525" spans="1:1" x14ac:dyDescent="0.2">
      <c r="A525" s="5"/>
    </row>
    <row r="526" spans="1:1" x14ac:dyDescent="0.2">
      <c r="A526" s="5"/>
    </row>
    <row r="527" spans="1:1" x14ac:dyDescent="0.2">
      <c r="A527" s="5"/>
    </row>
    <row r="528" spans="1:1" x14ac:dyDescent="0.2">
      <c r="A528" s="5"/>
    </row>
    <row r="529" spans="1:1" x14ac:dyDescent="0.2">
      <c r="A529" s="5"/>
    </row>
    <row r="530" spans="1:1" x14ac:dyDescent="0.2">
      <c r="A530" s="5"/>
    </row>
    <row r="531" spans="1:1" x14ac:dyDescent="0.2">
      <c r="A531" s="5"/>
    </row>
    <row r="532" spans="1:1" x14ac:dyDescent="0.2">
      <c r="A532" s="5"/>
    </row>
    <row r="533" spans="1:1" x14ac:dyDescent="0.2">
      <c r="A533" s="5"/>
    </row>
    <row r="534" spans="1:1" x14ac:dyDescent="0.2">
      <c r="A534" s="5"/>
    </row>
    <row r="535" spans="1:1" x14ac:dyDescent="0.2">
      <c r="A535" s="5"/>
    </row>
    <row r="536" spans="1:1" x14ac:dyDescent="0.2">
      <c r="A536" s="5"/>
    </row>
    <row r="537" spans="1:1" x14ac:dyDescent="0.2">
      <c r="A537" s="5"/>
    </row>
    <row r="538" spans="1:1" x14ac:dyDescent="0.2">
      <c r="A538" s="5"/>
    </row>
    <row r="539" spans="1:1" x14ac:dyDescent="0.2">
      <c r="A539" s="5"/>
    </row>
    <row r="540" spans="1:1" x14ac:dyDescent="0.2">
      <c r="A540" s="5"/>
    </row>
    <row r="541" spans="1:1" x14ac:dyDescent="0.2">
      <c r="A541" s="5"/>
    </row>
    <row r="542" spans="1:1" x14ac:dyDescent="0.2">
      <c r="A542" s="5"/>
    </row>
    <row r="543" spans="1:1" x14ac:dyDescent="0.2">
      <c r="A543" s="5"/>
    </row>
    <row r="544" spans="1:1" x14ac:dyDescent="0.2">
      <c r="A544" s="5"/>
    </row>
    <row r="545" spans="1:1" x14ac:dyDescent="0.2">
      <c r="A545" s="5"/>
    </row>
    <row r="546" spans="1:1" x14ac:dyDescent="0.2">
      <c r="A546" s="5"/>
    </row>
    <row r="547" spans="1:1" x14ac:dyDescent="0.2">
      <c r="A547" s="5"/>
    </row>
    <row r="548" spans="1:1" x14ac:dyDescent="0.2">
      <c r="A548" s="5"/>
    </row>
    <row r="549" spans="1:1" x14ac:dyDescent="0.2">
      <c r="A549" s="5"/>
    </row>
    <row r="550" spans="1:1" x14ac:dyDescent="0.2">
      <c r="A550" s="5"/>
    </row>
    <row r="551" spans="1:1" x14ac:dyDescent="0.2">
      <c r="A551" s="5"/>
    </row>
    <row r="552" spans="1:1" x14ac:dyDescent="0.2">
      <c r="A552" s="5"/>
    </row>
    <row r="553" spans="1:1" x14ac:dyDescent="0.2">
      <c r="A553" s="5"/>
    </row>
    <row r="554" spans="1:1" x14ac:dyDescent="0.2">
      <c r="A554" s="5"/>
    </row>
    <row r="555" spans="1:1" x14ac:dyDescent="0.2">
      <c r="A555" s="5"/>
    </row>
    <row r="556" spans="1:1" x14ac:dyDescent="0.2">
      <c r="A556" s="5"/>
    </row>
    <row r="557" spans="1:1" x14ac:dyDescent="0.2">
      <c r="A557" s="5"/>
    </row>
    <row r="558" spans="1:1" x14ac:dyDescent="0.2">
      <c r="A558" s="5"/>
    </row>
    <row r="559" spans="1:1" x14ac:dyDescent="0.2">
      <c r="A559" s="5"/>
    </row>
    <row r="560" spans="1:1" x14ac:dyDescent="0.2">
      <c r="A560" s="5"/>
    </row>
    <row r="561" spans="1:1" x14ac:dyDescent="0.2">
      <c r="A561" s="5"/>
    </row>
    <row r="562" spans="1:1" x14ac:dyDescent="0.2">
      <c r="A562" s="5"/>
    </row>
    <row r="563" spans="1:1" x14ac:dyDescent="0.2">
      <c r="A563" s="5"/>
    </row>
    <row r="564" spans="1:1" x14ac:dyDescent="0.2">
      <c r="A564" s="5"/>
    </row>
    <row r="565" spans="1:1" x14ac:dyDescent="0.2">
      <c r="A565" s="5"/>
    </row>
    <row r="566" spans="1:1" x14ac:dyDescent="0.2">
      <c r="A566" s="5"/>
    </row>
    <row r="567" spans="1:1" x14ac:dyDescent="0.2">
      <c r="A567" s="5"/>
    </row>
    <row r="568" spans="1:1" x14ac:dyDescent="0.2">
      <c r="A568" s="5"/>
    </row>
    <row r="569" spans="1:1" x14ac:dyDescent="0.2">
      <c r="A569" s="5"/>
    </row>
    <row r="570" spans="1:1" x14ac:dyDescent="0.2">
      <c r="A570" s="5"/>
    </row>
    <row r="571" spans="1:1" x14ac:dyDescent="0.2">
      <c r="A571" s="5"/>
    </row>
    <row r="572" spans="1:1" x14ac:dyDescent="0.2">
      <c r="A572" s="5"/>
    </row>
    <row r="573" spans="1:1" x14ac:dyDescent="0.2">
      <c r="A573" s="5"/>
    </row>
    <row r="574" spans="1:1" x14ac:dyDescent="0.2">
      <c r="A574" s="5"/>
    </row>
    <row r="575" spans="1:1" x14ac:dyDescent="0.2">
      <c r="A575" s="5"/>
    </row>
    <row r="576" spans="1:1" x14ac:dyDescent="0.2">
      <c r="A576" s="5"/>
    </row>
    <row r="577" spans="1:1" x14ac:dyDescent="0.2">
      <c r="A577" s="5"/>
    </row>
    <row r="578" spans="1:1" x14ac:dyDescent="0.2">
      <c r="A578" s="5"/>
    </row>
    <row r="579" spans="1:1" x14ac:dyDescent="0.2">
      <c r="A579" s="5"/>
    </row>
    <row r="580" spans="1:1" x14ac:dyDescent="0.2">
      <c r="A580" s="5"/>
    </row>
    <row r="581" spans="1:1" x14ac:dyDescent="0.2">
      <c r="A581" s="5"/>
    </row>
    <row r="582" spans="1:1" x14ac:dyDescent="0.2">
      <c r="A582" s="5"/>
    </row>
    <row r="583" spans="1:1" x14ac:dyDescent="0.2">
      <c r="A583" s="5"/>
    </row>
    <row r="584" spans="1:1" x14ac:dyDescent="0.2">
      <c r="A584" s="5"/>
    </row>
    <row r="585" spans="1:1" x14ac:dyDescent="0.2">
      <c r="A585" s="5"/>
    </row>
    <row r="586" spans="1:1" x14ac:dyDescent="0.2">
      <c r="A586" s="5"/>
    </row>
    <row r="587" spans="1:1" x14ac:dyDescent="0.2">
      <c r="A587" s="5"/>
    </row>
    <row r="588" spans="1:1" x14ac:dyDescent="0.2">
      <c r="A588" s="5"/>
    </row>
    <row r="589" spans="1:1" x14ac:dyDescent="0.2">
      <c r="A589" s="5"/>
    </row>
    <row r="590" spans="1:1" x14ac:dyDescent="0.2">
      <c r="A590" s="5"/>
    </row>
    <row r="591" spans="1:1" x14ac:dyDescent="0.2">
      <c r="A591" s="5"/>
    </row>
    <row r="592" spans="1:1" x14ac:dyDescent="0.2">
      <c r="A592" s="5"/>
    </row>
    <row r="593" spans="1:1" x14ac:dyDescent="0.2">
      <c r="A593" s="5"/>
    </row>
    <row r="594" spans="1:1" x14ac:dyDescent="0.2">
      <c r="A594" s="5"/>
    </row>
    <row r="595" spans="1:1" x14ac:dyDescent="0.2">
      <c r="A595" s="5"/>
    </row>
    <row r="596" spans="1:1" x14ac:dyDescent="0.2">
      <c r="A596" s="5"/>
    </row>
    <row r="597" spans="1:1" x14ac:dyDescent="0.2">
      <c r="A597" s="5"/>
    </row>
    <row r="598" spans="1:1" x14ac:dyDescent="0.2">
      <c r="A598" s="5"/>
    </row>
    <row r="599" spans="1:1" x14ac:dyDescent="0.2">
      <c r="A599" s="5"/>
    </row>
    <row r="600" spans="1:1" x14ac:dyDescent="0.2">
      <c r="A600" s="5"/>
    </row>
    <row r="601" spans="1:1" x14ac:dyDescent="0.2">
      <c r="A601" s="5"/>
    </row>
    <row r="602" spans="1:1" x14ac:dyDescent="0.2">
      <c r="A602" s="5"/>
    </row>
    <row r="603" spans="1:1" x14ac:dyDescent="0.2">
      <c r="A603" s="5"/>
    </row>
    <row r="604" spans="1:1" x14ac:dyDescent="0.2">
      <c r="A604" s="5"/>
    </row>
    <row r="605" spans="1:1" x14ac:dyDescent="0.2">
      <c r="A605" s="5"/>
    </row>
    <row r="606" spans="1:1" x14ac:dyDescent="0.2">
      <c r="A606" s="5"/>
    </row>
    <row r="607" spans="1:1" x14ac:dyDescent="0.2">
      <c r="A607" s="5"/>
    </row>
    <row r="608" spans="1:1" x14ac:dyDescent="0.2">
      <c r="A608" s="5"/>
    </row>
    <row r="609" spans="1:1" x14ac:dyDescent="0.2">
      <c r="A609" s="5"/>
    </row>
    <row r="610" spans="1:1" x14ac:dyDescent="0.2">
      <c r="A610" s="5"/>
    </row>
    <row r="611" spans="1:1" x14ac:dyDescent="0.2">
      <c r="A611" s="5"/>
    </row>
    <row r="612" spans="1:1" x14ac:dyDescent="0.2">
      <c r="A612" s="5"/>
    </row>
    <row r="613" spans="1:1" x14ac:dyDescent="0.2">
      <c r="A613" s="5"/>
    </row>
    <row r="614" spans="1:1" x14ac:dyDescent="0.2">
      <c r="A614" s="5"/>
    </row>
    <row r="615" spans="1:1" x14ac:dyDescent="0.2">
      <c r="A615" s="5"/>
    </row>
    <row r="616" spans="1:1" x14ac:dyDescent="0.2">
      <c r="A616" s="5"/>
    </row>
    <row r="617" spans="1:1" x14ac:dyDescent="0.2">
      <c r="A617" s="5"/>
    </row>
    <row r="618" spans="1:1" x14ac:dyDescent="0.2">
      <c r="A618" s="5"/>
    </row>
    <row r="619" spans="1:1" x14ac:dyDescent="0.2">
      <c r="A619" s="5"/>
    </row>
    <row r="620" spans="1:1" x14ac:dyDescent="0.2">
      <c r="A620" s="5"/>
    </row>
    <row r="621" spans="1:1" x14ac:dyDescent="0.2">
      <c r="A621" s="5"/>
    </row>
    <row r="622" spans="1:1" x14ac:dyDescent="0.2">
      <c r="A622" s="5"/>
    </row>
    <row r="623" spans="1:1" x14ac:dyDescent="0.2">
      <c r="A623" s="5"/>
    </row>
    <row r="624" spans="1:1" x14ac:dyDescent="0.2">
      <c r="A624" s="5"/>
    </row>
    <row r="625" spans="1:1" x14ac:dyDescent="0.2">
      <c r="A625" s="5"/>
    </row>
    <row r="626" spans="1:1" x14ac:dyDescent="0.2">
      <c r="A626" s="5"/>
    </row>
    <row r="627" spans="1:1" x14ac:dyDescent="0.2">
      <c r="A627" s="5"/>
    </row>
    <row r="628" spans="1:1" x14ac:dyDescent="0.2">
      <c r="A628" s="5"/>
    </row>
    <row r="629" spans="1:1" x14ac:dyDescent="0.2">
      <c r="A629" s="5"/>
    </row>
    <row r="630" spans="1:1" x14ac:dyDescent="0.2">
      <c r="A630" s="5"/>
    </row>
    <row r="631" spans="1:1" x14ac:dyDescent="0.2">
      <c r="A631" s="5"/>
    </row>
    <row r="632" spans="1:1" x14ac:dyDescent="0.2">
      <c r="A632" s="5"/>
    </row>
    <row r="633" spans="1:1" x14ac:dyDescent="0.2">
      <c r="A633" s="5"/>
    </row>
    <row r="634" spans="1:1" x14ac:dyDescent="0.2">
      <c r="A634" s="5"/>
    </row>
    <row r="635" spans="1:1" x14ac:dyDescent="0.2">
      <c r="A635" s="5"/>
    </row>
    <row r="636" spans="1:1" x14ac:dyDescent="0.2">
      <c r="A636" s="5"/>
    </row>
    <row r="637" spans="1:1" x14ac:dyDescent="0.2">
      <c r="A637" s="5"/>
    </row>
    <row r="638" spans="1:1" x14ac:dyDescent="0.2">
      <c r="A638" s="5"/>
    </row>
    <row r="639" spans="1:1" x14ac:dyDescent="0.2">
      <c r="A639" s="5"/>
    </row>
    <row r="640" spans="1:1" x14ac:dyDescent="0.2">
      <c r="A640" s="5"/>
    </row>
    <row r="641" spans="1:1" x14ac:dyDescent="0.2">
      <c r="A641" s="5"/>
    </row>
    <row r="642" spans="1:1" x14ac:dyDescent="0.2">
      <c r="A642" s="5"/>
    </row>
    <row r="643" spans="1:1" x14ac:dyDescent="0.2">
      <c r="A643" s="5"/>
    </row>
    <row r="644" spans="1:1" x14ac:dyDescent="0.2">
      <c r="A644" s="5"/>
    </row>
    <row r="645" spans="1:1" x14ac:dyDescent="0.2">
      <c r="A645" s="5"/>
    </row>
    <row r="646" spans="1:1" x14ac:dyDescent="0.2">
      <c r="A646" s="5"/>
    </row>
    <row r="647" spans="1:1" x14ac:dyDescent="0.2">
      <c r="A647" s="5"/>
    </row>
    <row r="648" spans="1:1" x14ac:dyDescent="0.2">
      <c r="A648" s="5"/>
    </row>
    <row r="649" spans="1:1" x14ac:dyDescent="0.2">
      <c r="A649" s="5"/>
    </row>
    <row r="650" spans="1:1" x14ac:dyDescent="0.2">
      <c r="A650" s="5"/>
    </row>
    <row r="651" spans="1:1" x14ac:dyDescent="0.2">
      <c r="A651" s="5"/>
    </row>
    <row r="652" spans="1:1" x14ac:dyDescent="0.2">
      <c r="A652" s="5"/>
    </row>
    <row r="653" spans="1:1" x14ac:dyDescent="0.2">
      <c r="A653" s="5"/>
    </row>
    <row r="654" spans="1:1" x14ac:dyDescent="0.2">
      <c r="A654" s="5"/>
    </row>
    <row r="655" spans="1:1" x14ac:dyDescent="0.2">
      <c r="A655" s="5"/>
    </row>
    <row r="656" spans="1:1" x14ac:dyDescent="0.2">
      <c r="A656" s="5"/>
    </row>
    <row r="657" spans="1:1" x14ac:dyDescent="0.2">
      <c r="A657" s="5"/>
    </row>
    <row r="658" spans="1:1" x14ac:dyDescent="0.2">
      <c r="A658" s="5"/>
    </row>
    <row r="659" spans="1:1" x14ac:dyDescent="0.2">
      <c r="A659" s="5"/>
    </row>
    <row r="660" spans="1:1" x14ac:dyDescent="0.2">
      <c r="A660" s="5"/>
    </row>
    <row r="661" spans="1:1" x14ac:dyDescent="0.2">
      <c r="A661" s="5"/>
    </row>
    <row r="662" spans="1:1" x14ac:dyDescent="0.2">
      <c r="A662" s="5"/>
    </row>
    <row r="663" spans="1:1" x14ac:dyDescent="0.2">
      <c r="A663" s="5"/>
    </row>
    <row r="664" spans="1:1" x14ac:dyDescent="0.2">
      <c r="A664" s="5"/>
    </row>
    <row r="665" spans="1:1" x14ac:dyDescent="0.2">
      <c r="A665" s="5"/>
    </row>
    <row r="666" spans="1:1" x14ac:dyDescent="0.2">
      <c r="A666" s="5"/>
    </row>
    <row r="667" spans="1:1" x14ac:dyDescent="0.2">
      <c r="A667" s="5"/>
    </row>
    <row r="668" spans="1:1" x14ac:dyDescent="0.2">
      <c r="A668" s="5"/>
    </row>
    <row r="669" spans="1:1" x14ac:dyDescent="0.2">
      <c r="A669" s="5"/>
    </row>
    <row r="670" spans="1:1" x14ac:dyDescent="0.2">
      <c r="A670" s="5"/>
    </row>
    <row r="671" spans="1:1" x14ac:dyDescent="0.2">
      <c r="A671" s="5"/>
    </row>
    <row r="672" spans="1:1" x14ac:dyDescent="0.2">
      <c r="A672" s="5"/>
    </row>
    <row r="673" spans="1:1" x14ac:dyDescent="0.2">
      <c r="A673" s="5"/>
    </row>
    <row r="674" spans="1:1" x14ac:dyDescent="0.2">
      <c r="A674" s="5"/>
    </row>
    <row r="675" spans="1:1" x14ac:dyDescent="0.2">
      <c r="A675" s="5"/>
    </row>
    <row r="676" spans="1:1" x14ac:dyDescent="0.2">
      <c r="A676" s="5"/>
    </row>
    <row r="677" spans="1:1" x14ac:dyDescent="0.2">
      <c r="A677" s="5"/>
    </row>
    <row r="678" spans="1:1" x14ac:dyDescent="0.2">
      <c r="A678" s="5"/>
    </row>
    <row r="679" spans="1:1" x14ac:dyDescent="0.2">
      <c r="A679" s="5"/>
    </row>
    <row r="680" spans="1:1" x14ac:dyDescent="0.2">
      <c r="A680" s="5"/>
    </row>
    <row r="681" spans="1:1" x14ac:dyDescent="0.2">
      <c r="A681" s="5"/>
    </row>
    <row r="682" spans="1:1" x14ac:dyDescent="0.2">
      <c r="A682" s="5"/>
    </row>
    <row r="683" spans="1:1" x14ac:dyDescent="0.2">
      <c r="A683" s="5"/>
    </row>
    <row r="684" spans="1:1" x14ac:dyDescent="0.2">
      <c r="A684" s="5"/>
    </row>
    <row r="685" spans="1:1" x14ac:dyDescent="0.2">
      <c r="A685" s="5"/>
    </row>
    <row r="686" spans="1:1" x14ac:dyDescent="0.2">
      <c r="A686" s="5"/>
    </row>
    <row r="687" spans="1:1" x14ac:dyDescent="0.2">
      <c r="A687" s="5"/>
    </row>
    <row r="688" spans="1:1" x14ac:dyDescent="0.2">
      <c r="A688" s="5"/>
    </row>
    <row r="689" spans="1:1" x14ac:dyDescent="0.2">
      <c r="A689" s="5"/>
    </row>
    <row r="690" spans="1:1" x14ac:dyDescent="0.2">
      <c r="A690" s="5"/>
    </row>
    <row r="691" spans="1:1" x14ac:dyDescent="0.2">
      <c r="A691" s="5"/>
    </row>
    <row r="692" spans="1:1" x14ac:dyDescent="0.2">
      <c r="A692" s="5"/>
    </row>
    <row r="693" spans="1:1" x14ac:dyDescent="0.2">
      <c r="A693" s="5"/>
    </row>
    <row r="694" spans="1:1" x14ac:dyDescent="0.2">
      <c r="A694" s="5"/>
    </row>
    <row r="695" spans="1:1" x14ac:dyDescent="0.2">
      <c r="A695" s="5"/>
    </row>
    <row r="696" spans="1:1" x14ac:dyDescent="0.2">
      <c r="A696" s="5"/>
    </row>
    <row r="697" spans="1:1" x14ac:dyDescent="0.2">
      <c r="A697" s="5"/>
    </row>
    <row r="698" spans="1:1" x14ac:dyDescent="0.2">
      <c r="A698" s="5"/>
    </row>
    <row r="699" spans="1:1" x14ac:dyDescent="0.2">
      <c r="A699" s="5"/>
    </row>
    <row r="700" spans="1:1" x14ac:dyDescent="0.2">
      <c r="A700" s="5"/>
    </row>
    <row r="701" spans="1:1" x14ac:dyDescent="0.2">
      <c r="A701" s="5"/>
    </row>
    <row r="702" spans="1:1" x14ac:dyDescent="0.2">
      <c r="A702" s="5"/>
    </row>
    <row r="703" spans="1:1" x14ac:dyDescent="0.2">
      <c r="A703" s="5"/>
    </row>
    <row r="704" spans="1:1" x14ac:dyDescent="0.2">
      <c r="A704" s="5"/>
    </row>
    <row r="705" spans="1:1" x14ac:dyDescent="0.2">
      <c r="A705" s="5"/>
    </row>
    <row r="706" spans="1:1" x14ac:dyDescent="0.2">
      <c r="A706" s="5"/>
    </row>
    <row r="707" spans="1:1" x14ac:dyDescent="0.2">
      <c r="A707" s="5"/>
    </row>
    <row r="708" spans="1:1" x14ac:dyDescent="0.2">
      <c r="A708" s="5"/>
    </row>
    <row r="709" spans="1:1" x14ac:dyDescent="0.2">
      <c r="A709" s="5"/>
    </row>
    <row r="710" spans="1:1" x14ac:dyDescent="0.2">
      <c r="A710" s="5"/>
    </row>
    <row r="711" spans="1:1" x14ac:dyDescent="0.2">
      <c r="A711" s="5"/>
    </row>
    <row r="712" spans="1:1" x14ac:dyDescent="0.2">
      <c r="A712" s="5"/>
    </row>
    <row r="713" spans="1:1" x14ac:dyDescent="0.2">
      <c r="A713" s="5"/>
    </row>
    <row r="714" spans="1:1" x14ac:dyDescent="0.2">
      <c r="A714" s="5"/>
    </row>
    <row r="715" spans="1:1" x14ac:dyDescent="0.2">
      <c r="A715" s="5"/>
    </row>
    <row r="716" spans="1:1" x14ac:dyDescent="0.2">
      <c r="A716" s="5"/>
    </row>
    <row r="717" spans="1:1" x14ac:dyDescent="0.2">
      <c r="A717" s="5"/>
    </row>
    <row r="718" spans="1:1" x14ac:dyDescent="0.2">
      <c r="A718" s="5"/>
    </row>
    <row r="719" spans="1:1" x14ac:dyDescent="0.2">
      <c r="A719" s="5"/>
    </row>
    <row r="720" spans="1:1" x14ac:dyDescent="0.2">
      <c r="A720" s="5"/>
    </row>
    <row r="721" spans="1:1" x14ac:dyDescent="0.2">
      <c r="A721" s="5"/>
    </row>
    <row r="722" spans="1:1" x14ac:dyDescent="0.2">
      <c r="A722" s="5"/>
    </row>
    <row r="723" spans="1:1" x14ac:dyDescent="0.2">
      <c r="A723" s="5"/>
    </row>
    <row r="724" spans="1:1" x14ac:dyDescent="0.2">
      <c r="A724" s="5"/>
    </row>
    <row r="725" spans="1:1" x14ac:dyDescent="0.2">
      <c r="A725" s="5"/>
    </row>
    <row r="726" spans="1:1" x14ac:dyDescent="0.2">
      <c r="A726" s="5"/>
    </row>
    <row r="727" spans="1:1" x14ac:dyDescent="0.2">
      <c r="A727" s="5"/>
    </row>
    <row r="728" spans="1:1" x14ac:dyDescent="0.2">
      <c r="A728" s="5"/>
    </row>
    <row r="729" spans="1:1" x14ac:dyDescent="0.2">
      <c r="A729" s="5"/>
    </row>
    <row r="730" spans="1:1" x14ac:dyDescent="0.2">
      <c r="A730" s="5"/>
    </row>
    <row r="731" spans="1:1" x14ac:dyDescent="0.2">
      <c r="A731" s="5"/>
    </row>
    <row r="732" spans="1:1" x14ac:dyDescent="0.2">
      <c r="A732" s="5"/>
    </row>
    <row r="733" spans="1:1" x14ac:dyDescent="0.2">
      <c r="A733" s="5"/>
    </row>
    <row r="734" spans="1:1" x14ac:dyDescent="0.2">
      <c r="A734" s="5"/>
    </row>
    <row r="735" spans="1:1" x14ac:dyDescent="0.2">
      <c r="A735" s="5"/>
    </row>
    <row r="736" spans="1:1" x14ac:dyDescent="0.2">
      <c r="A736" s="5"/>
    </row>
    <row r="737" spans="1:1" x14ac:dyDescent="0.2">
      <c r="A737" s="5"/>
    </row>
    <row r="738" spans="1:1" x14ac:dyDescent="0.2">
      <c r="A738" s="5"/>
    </row>
    <row r="739" spans="1:1" x14ac:dyDescent="0.2">
      <c r="A739" s="5"/>
    </row>
    <row r="740" spans="1:1" x14ac:dyDescent="0.2">
      <c r="A740" s="5"/>
    </row>
    <row r="741" spans="1:1" x14ac:dyDescent="0.2">
      <c r="A741" s="5"/>
    </row>
    <row r="742" spans="1:1" x14ac:dyDescent="0.2">
      <c r="A742" s="5"/>
    </row>
    <row r="743" spans="1:1" x14ac:dyDescent="0.2">
      <c r="A743" s="5"/>
    </row>
    <row r="744" spans="1:1" x14ac:dyDescent="0.2">
      <c r="A744" s="5"/>
    </row>
    <row r="745" spans="1:1" x14ac:dyDescent="0.2">
      <c r="A745" s="5"/>
    </row>
    <row r="746" spans="1:1" x14ac:dyDescent="0.2">
      <c r="A746" s="5"/>
    </row>
    <row r="747" spans="1:1" x14ac:dyDescent="0.2">
      <c r="A747" s="5"/>
    </row>
    <row r="748" spans="1:1" x14ac:dyDescent="0.2">
      <c r="A748" s="5"/>
    </row>
    <row r="749" spans="1:1" x14ac:dyDescent="0.2">
      <c r="A749" s="5"/>
    </row>
    <row r="750" spans="1:1" x14ac:dyDescent="0.2">
      <c r="A750" s="5"/>
    </row>
    <row r="751" spans="1:1" x14ac:dyDescent="0.2">
      <c r="A751" s="5"/>
    </row>
    <row r="752" spans="1:1" x14ac:dyDescent="0.2">
      <c r="A752" s="5"/>
    </row>
    <row r="753" spans="1:1" x14ac:dyDescent="0.2">
      <c r="A753" s="5"/>
    </row>
    <row r="754" spans="1:1" x14ac:dyDescent="0.2">
      <c r="A754" s="5"/>
    </row>
    <row r="755" spans="1:1" x14ac:dyDescent="0.2">
      <c r="A755" s="5"/>
    </row>
    <row r="756" spans="1:1" x14ac:dyDescent="0.2">
      <c r="A756" s="5"/>
    </row>
    <row r="757" spans="1:1" x14ac:dyDescent="0.2">
      <c r="A757" s="5"/>
    </row>
    <row r="758" spans="1:1" x14ac:dyDescent="0.2">
      <c r="A758" s="5"/>
    </row>
    <row r="759" spans="1:1" x14ac:dyDescent="0.2">
      <c r="A759" s="5"/>
    </row>
    <row r="760" spans="1:1" x14ac:dyDescent="0.2">
      <c r="A760" s="5"/>
    </row>
    <row r="761" spans="1:1" x14ac:dyDescent="0.2">
      <c r="A761" s="5"/>
    </row>
    <row r="762" spans="1:1" x14ac:dyDescent="0.2">
      <c r="A762" s="5"/>
    </row>
    <row r="763" spans="1:1" x14ac:dyDescent="0.2">
      <c r="A763" s="5"/>
    </row>
    <row r="764" spans="1:1" x14ac:dyDescent="0.2">
      <c r="A764" s="5"/>
    </row>
    <row r="765" spans="1:1" x14ac:dyDescent="0.2">
      <c r="A765" s="5"/>
    </row>
    <row r="766" spans="1:1" x14ac:dyDescent="0.2">
      <c r="A766" s="5"/>
    </row>
    <row r="767" spans="1:1" x14ac:dyDescent="0.2">
      <c r="A767" s="5"/>
    </row>
    <row r="768" spans="1:1" x14ac:dyDescent="0.2">
      <c r="A768" s="5"/>
    </row>
    <row r="769" spans="1:1" x14ac:dyDescent="0.2">
      <c r="A769" s="5"/>
    </row>
    <row r="770" spans="1:1" x14ac:dyDescent="0.2">
      <c r="A770" s="5"/>
    </row>
    <row r="771" spans="1:1" x14ac:dyDescent="0.2">
      <c r="A771" s="5"/>
    </row>
    <row r="772" spans="1:1" x14ac:dyDescent="0.2">
      <c r="A772" s="5"/>
    </row>
    <row r="773" spans="1:1" x14ac:dyDescent="0.2">
      <c r="A773" s="5"/>
    </row>
    <row r="774" spans="1:1" x14ac:dyDescent="0.2">
      <c r="A774" s="5"/>
    </row>
    <row r="775" spans="1:1" x14ac:dyDescent="0.2">
      <c r="A775" s="5"/>
    </row>
    <row r="776" spans="1:1" x14ac:dyDescent="0.2">
      <c r="A776" s="5"/>
    </row>
    <row r="777" spans="1:1" x14ac:dyDescent="0.2">
      <c r="A777" s="5"/>
    </row>
    <row r="778" spans="1:1" x14ac:dyDescent="0.2">
      <c r="A778" s="5"/>
    </row>
    <row r="779" spans="1:1" x14ac:dyDescent="0.2">
      <c r="A779" s="5"/>
    </row>
    <row r="780" spans="1:1" x14ac:dyDescent="0.2">
      <c r="A780" s="5"/>
    </row>
    <row r="781" spans="1:1" x14ac:dyDescent="0.2">
      <c r="A781" s="5"/>
    </row>
    <row r="782" spans="1:1" x14ac:dyDescent="0.2">
      <c r="A782" s="5"/>
    </row>
    <row r="783" spans="1:1" x14ac:dyDescent="0.2">
      <c r="A783" s="5"/>
    </row>
    <row r="784" spans="1:1" x14ac:dyDescent="0.2">
      <c r="A784" s="5"/>
    </row>
    <row r="785" spans="1:1" x14ac:dyDescent="0.2">
      <c r="A785" s="5"/>
    </row>
    <row r="786" spans="1:1" x14ac:dyDescent="0.2">
      <c r="A786" s="5"/>
    </row>
    <row r="787" spans="1:1" x14ac:dyDescent="0.2">
      <c r="A787" s="5"/>
    </row>
    <row r="788" spans="1:1" x14ac:dyDescent="0.2">
      <c r="A788" s="5"/>
    </row>
    <row r="789" spans="1:1" x14ac:dyDescent="0.2">
      <c r="A789" s="5"/>
    </row>
    <row r="790" spans="1:1" x14ac:dyDescent="0.2">
      <c r="A790" s="5"/>
    </row>
    <row r="791" spans="1:1" x14ac:dyDescent="0.2">
      <c r="A791" s="5"/>
    </row>
    <row r="792" spans="1:1" x14ac:dyDescent="0.2">
      <c r="A792" s="5"/>
    </row>
    <row r="793" spans="1:1" x14ac:dyDescent="0.2">
      <c r="A793" s="5"/>
    </row>
    <row r="794" spans="1:1" x14ac:dyDescent="0.2">
      <c r="A794" s="5"/>
    </row>
    <row r="795" spans="1:1" x14ac:dyDescent="0.2">
      <c r="A795" s="5"/>
    </row>
    <row r="796" spans="1:1" x14ac:dyDescent="0.2">
      <c r="A796" s="5"/>
    </row>
    <row r="797" spans="1:1" x14ac:dyDescent="0.2">
      <c r="A797" s="5"/>
    </row>
    <row r="798" spans="1:1" x14ac:dyDescent="0.2">
      <c r="A798" s="5"/>
    </row>
    <row r="799" spans="1:1" x14ac:dyDescent="0.2">
      <c r="A799" s="5"/>
    </row>
    <row r="800" spans="1:1" x14ac:dyDescent="0.2">
      <c r="A800" s="5"/>
    </row>
    <row r="801" spans="1:1" x14ac:dyDescent="0.2">
      <c r="A801" s="5"/>
    </row>
    <row r="802" spans="1:1" x14ac:dyDescent="0.2">
      <c r="A802" s="5"/>
    </row>
    <row r="803" spans="1:1" x14ac:dyDescent="0.2">
      <c r="A803" s="5"/>
    </row>
    <row r="804" spans="1:1" x14ac:dyDescent="0.2">
      <c r="A804" s="5"/>
    </row>
    <row r="805" spans="1:1" x14ac:dyDescent="0.2">
      <c r="A805" s="5"/>
    </row>
    <row r="806" spans="1:1" x14ac:dyDescent="0.2">
      <c r="A806" s="5"/>
    </row>
    <row r="807" spans="1:1" x14ac:dyDescent="0.2">
      <c r="A807" s="5"/>
    </row>
    <row r="808" spans="1:1" x14ac:dyDescent="0.2">
      <c r="A808" s="5"/>
    </row>
    <row r="809" spans="1:1" x14ac:dyDescent="0.2">
      <c r="A809" s="5"/>
    </row>
    <row r="810" spans="1:1" x14ac:dyDescent="0.2">
      <c r="A810" s="5"/>
    </row>
    <row r="811" spans="1:1" x14ac:dyDescent="0.2">
      <c r="A811" s="5"/>
    </row>
    <row r="812" spans="1:1" x14ac:dyDescent="0.2">
      <c r="A812" s="5"/>
    </row>
    <row r="813" spans="1:1" x14ac:dyDescent="0.2">
      <c r="A813" s="5"/>
    </row>
    <row r="814" spans="1:1" x14ac:dyDescent="0.2">
      <c r="A814" s="5"/>
    </row>
    <row r="815" spans="1:1" x14ac:dyDescent="0.2">
      <c r="A815" s="5"/>
    </row>
    <row r="816" spans="1:1" x14ac:dyDescent="0.2">
      <c r="A816" s="5"/>
    </row>
    <row r="817" spans="1:1" x14ac:dyDescent="0.2">
      <c r="A817" s="5"/>
    </row>
    <row r="818" spans="1:1" x14ac:dyDescent="0.2">
      <c r="A818" s="5"/>
    </row>
    <row r="819" spans="1:1" x14ac:dyDescent="0.2">
      <c r="A819" s="5"/>
    </row>
    <row r="820" spans="1:1" x14ac:dyDescent="0.2">
      <c r="A820" s="5"/>
    </row>
    <row r="821" spans="1:1" x14ac:dyDescent="0.2">
      <c r="A821" s="5"/>
    </row>
    <row r="822" spans="1:1" x14ac:dyDescent="0.2">
      <c r="A822" s="5"/>
    </row>
    <row r="823" spans="1:1" x14ac:dyDescent="0.2">
      <c r="A823" s="5"/>
    </row>
    <row r="824" spans="1:1" x14ac:dyDescent="0.2">
      <c r="A824" s="5"/>
    </row>
    <row r="825" spans="1:1" x14ac:dyDescent="0.2">
      <c r="A825" s="5"/>
    </row>
    <row r="826" spans="1:1" x14ac:dyDescent="0.2">
      <c r="A826" s="5"/>
    </row>
    <row r="827" spans="1:1" x14ac:dyDescent="0.2">
      <c r="A827" s="5"/>
    </row>
    <row r="828" spans="1:1" x14ac:dyDescent="0.2">
      <c r="A828" s="5"/>
    </row>
    <row r="829" spans="1:1" x14ac:dyDescent="0.2">
      <c r="A829" s="5"/>
    </row>
    <row r="830" spans="1:1" x14ac:dyDescent="0.2">
      <c r="A830" s="5"/>
    </row>
    <row r="831" spans="1:1" x14ac:dyDescent="0.2">
      <c r="A831" s="5"/>
    </row>
    <row r="832" spans="1:1" x14ac:dyDescent="0.2">
      <c r="A832" s="5"/>
    </row>
    <row r="833" spans="1:1" x14ac:dyDescent="0.2">
      <c r="A833" s="5"/>
    </row>
    <row r="834" spans="1:1" x14ac:dyDescent="0.2">
      <c r="A834" s="5"/>
    </row>
    <row r="835" spans="1:1" x14ac:dyDescent="0.2">
      <c r="A835" s="5"/>
    </row>
    <row r="836" spans="1:1" x14ac:dyDescent="0.2">
      <c r="A836" s="5"/>
    </row>
    <row r="837" spans="1:1" x14ac:dyDescent="0.2">
      <c r="A837" s="5"/>
    </row>
    <row r="838" spans="1:1" x14ac:dyDescent="0.2">
      <c r="A838" s="5"/>
    </row>
    <row r="839" spans="1:1" x14ac:dyDescent="0.2">
      <c r="A839" s="5"/>
    </row>
    <row r="840" spans="1:1" x14ac:dyDescent="0.2">
      <c r="A840" s="5"/>
    </row>
    <row r="841" spans="1:1" x14ac:dyDescent="0.2">
      <c r="A841" s="5"/>
    </row>
    <row r="842" spans="1:1" x14ac:dyDescent="0.2">
      <c r="A842" s="5"/>
    </row>
    <row r="843" spans="1:1" x14ac:dyDescent="0.2">
      <c r="A843" s="5"/>
    </row>
    <row r="844" spans="1:1" x14ac:dyDescent="0.2">
      <c r="A844" s="5"/>
    </row>
    <row r="845" spans="1:1" x14ac:dyDescent="0.2">
      <c r="A845" s="5"/>
    </row>
    <row r="846" spans="1:1" x14ac:dyDescent="0.2">
      <c r="A846" s="5"/>
    </row>
    <row r="847" spans="1:1" x14ac:dyDescent="0.2">
      <c r="A847" s="5"/>
    </row>
    <row r="848" spans="1:1" x14ac:dyDescent="0.2">
      <c r="A848" s="5"/>
    </row>
    <row r="849" spans="1:1" x14ac:dyDescent="0.2">
      <c r="A849" s="5"/>
    </row>
    <row r="850" spans="1:1" x14ac:dyDescent="0.2">
      <c r="A850" s="5"/>
    </row>
    <row r="851" spans="1:1" x14ac:dyDescent="0.2">
      <c r="A851" s="5"/>
    </row>
    <row r="852" spans="1:1" x14ac:dyDescent="0.2">
      <c r="A852" s="5"/>
    </row>
    <row r="853" spans="1:1" x14ac:dyDescent="0.2">
      <c r="A853" s="5"/>
    </row>
    <row r="854" spans="1:1" x14ac:dyDescent="0.2">
      <c r="A854" s="5"/>
    </row>
    <row r="855" spans="1:1" x14ac:dyDescent="0.2">
      <c r="A855" s="5"/>
    </row>
    <row r="856" spans="1:1" x14ac:dyDescent="0.2">
      <c r="A856" s="5"/>
    </row>
    <row r="857" spans="1:1" x14ac:dyDescent="0.2">
      <c r="A857" s="5"/>
    </row>
    <row r="858" spans="1:1" x14ac:dyDescent="0.2">
      <c r="A858" s="5"/>
    </row>
    <row r="859" spans="1:1" x14ac:dyDescent="0.2">
      <c r="A859" s="5"/>
    </row>
    <row r="860" spans="1:1" x14ac:dyDescent="0.2">
      <c r="A860" s="5"/>
    </row>
    <row r="861" spans="1:1" x14ac:dyDescent="0.2">
      <c r="A861" s="5"/>
    </row>
    <row r="862" spans="1:1" x14ac:dyDescent="0.2">
      <c r="A862" s="5"/>
    </row>
    <row r="863" spans="1:1" x14ac:dyDescent="0.2">
      <c r="A863" s="5"/>
    </row>
    <row r="864" spans="1:1" x14ac:dyDescent="0.2">
      <c r="A864" s="5"/>
    </row>
    <row r="865" spans="1:1" x14ac:dyDescent="0.2">
      <c r="A865" s="5"/>
    </row>
    <row r="866" spans="1:1" x14ac:dyDescent="0.2">
      <c r="A866" s="5"/>
    </row>
    <row r="867" spans="1:1" x14ac:dyDescent="0.2">
      <c r="A867" s="5"/>
    </row>
    <row r="868" spans="1:1" x14ac:dyDescent="0.2">
      <c r="A868" s="5"/>
    </row>
    <row r="869" spans="1:1" x14ac:dyDescent="0.2">
      <c r="A869" s="5"/>
    </row>
    <row r="870" spans="1:1" x14ac:dyDescent="0.2">
      <c r="A870" s="5"/>
    </row>
    <row r="871" spans="1:1" x14ac:dyDescent="0.2">
      <c r="A871" s="5"/>
    </row>
    <row r="872" spans="1:1" x14ac:dyDescent="0.2">
      <c r="A872" s="5"/>
    </row>
    <row r="873" spans="1:1" x14ac:dyDescent="0.2">
      <c r="A873" s="5"/>
    </row>
    <row r="874" spans="1:1" x14ac:dyDescent="0.2">
      <c r="A874" s="5"/>
    </row>
    <row r="875" spans="1:1" x14ac:dyDescent="0.2">
      <c r="A875" s="5"/>
    </row>
    <row r="876" spans="1:1" x14ac:dyDescent="0.2">
      <c r="A876" s="5"/>
    </row>
    <row r="877" spans="1:1" x14ac:dyDescent="0.2">
      <c r="A877" s="5"/>
    </row>
    <row r="878" spans="1:1" x14ac:dyDescent="0.2">
      <c r="A878" s="5"/>
    </row>
    <row r="879" spans="1:1" x14ac:dyDescent="0.2">
      <c r="A879" s="5"/>
    </row>
    <row r="880" spans="1:1" x14ac:dyDescent="0.2">
      <c r="A880" s="5"/>
    </row>
    <row r="881" spans="1:1" x14ac:dyDescent="0.2">
      <c r="A881" s="5"/>
    </row>
    <row r="882" spans="1:1" x14ac:dyDescent="0.2">
      <c r="A882" s="5"/>
    </row>
    <row r="883" spans="1:1" x14ac:dyDescent="0.2">
      <c r="A883" s="5"/>
    </row>
    <row r="884" spans="1:1" x14ac:dyDescent="0.2">
      <c r="A884" s="5"/>
    </row>
    <row r="885" spans="1:1" x14ac:dyDescent="0.2">
      <c r="A885" s="5"/>
    </row>
    <row r="886" spans="1:1" x14ac:dyDescent="0.2">
      <c r="A886" s="5"/>
    </row>
    <row r="887" spans="1:1" x14ac:dyDescent="0.2">
      <c r="A887" s="5"/>
    </row>
    <row r="888" spans="1:1" x14ac:dyDescent="0.2">
      <c r="A888" s="5"/>
    </row>
    <row r="889" spans="1:1" x14ac:dyDescent="0.2">
      <c r="A889" s="5"/>
    </row>
    <row r="890" spans="1:1" x14ac:dyDescent="0.2">
      <c r="A890" s="5"/>
    </row>
    <row r="891" spans="1:1" x14ac:dyDescent="0.2">
      <c r="A891" s="5"/>
    </row>
    <row r="892" spans="1:1" x14ac:dyDescent="0.2">
      <c r="A892" s="5"/>
    </row>
    <row r="893" spans="1:1" x14ac:dyDescent="0.2">
      <c r="A893" s="5"/>
    </row>
    <row r="894" spans="1:1" x14ac:dyDescent="0.2">
      <c r="A894" s="5"/>
    </row>
    <row r="895" spans="1:1" x14ac:dyDescent="0.2">
      <c r="A895" s="5"/>
    </row>
    <row r="896" spans="1:1" x14ac:dyDescent="0.2">
      <c r="A896" s="5"/>
    </row>
    <row r="897" spans="1:1" x14ac:dyDescent="0.2">
      <c r="A897" s="5"/>
    </row>
    <row r="898" spans="1:1" x14ac:dyDescent="0.2">
      <c r="A898" s="5"/>
    </row>
    <row r="899" spans="1:1" x14ac:dyDescent="0.2">
      <c r="A899" s="5"/>
    </row>
    <row r="900" spans="1:1" x14ac:dyDescent="0.2">
      <c r="A900" s="5"/>
    </row>
    <row r="901" spans="1:1" x14ac:dyDescent="0.2">
      <c r="A901" s="5"/>
    </row>
    <row r="902" spans="1:1" x14ac:dyDescent="0.2">
      <c r="A902" s="5"/>
    </row>
    <row r="903" spans="1:1" x14ac:dyDescent="0.2">
      <c r="A903" s="5"/>
    </row>
    <row r="904" spans="1:1" x14ac:dyDescent="0.2">
      <c r="A904" s="5"/>
    </row>
    <row r="905" spans="1:1" x14ac:dyDescent="0.2">
      <c r="A905" s="5"/>
    </row>
    <row r="906" spans="1:1" x14ac:dyDescent="0.2">
      <c r="A906" s="5"/>
    </row>
    <row r="907" spans="1:1" x14ac:dyDescent="0.2">
      <c r="A907" s="5"/>
    </row>
    <row r="908" spans="1:1" x14ac:dyDescent="0.2">
      <c r="A908" s="5"/>
    </row>
    <row r="909" spans="1:1" x14ac:dyDescent="0.2">
      <c r="A909" s="5"/>
    </row>
    <row r="910" spans="1:1" x14ac:dyDescent="0.2">
      <c r="A910" s="5"/>
    </row>
    <row r="911" spans="1:1" x14ac:dyDescent="0.2">
      <c r="A911" s="5"/>
    </row>
    <row r="912" spans="1:1" x14ac:dyDescent="0.2">
      <c r="A912" s="5"/>
    </row>
    <row r="913" spans="1:1" x14ac:dyDescent="0.2">
      <c r="A913" s="5"/>
    </row>
    <row r="914" spans="1:1" x14ac:dyDescent="0.2">
      <c r="A914" s="5"/>
    </row>
    <row r="915" spans="1:1" x14ac:dyDescent="0.2">
      <c r="A915" s="5"/>
    </row>
    <row r="916" spans="1:1" x14ac:dyDescent="0.2">
      <c r="A916" s="5"/>
    </row>
    <row r="917" spans="1:1" x14ac:dyDescent="0.2">
      <c r="A917" s="5"/>
    </row>
    <row r="918" spans="1:1" x14ac:dyDescent="0.2">
      <c r="A918" s="5"/>
    </row>
    <row r="919" spans="1:1" x14ac:dyDescent="0.2">
      <c r="A919" s="5"/>
    </row>
    <row r="920" spans="1:1" x14ac:dyDescent="0.2">
      <c r="A920" s="5"/>
    </row>
    <row r="921" spans="1:1" x14ac:dyDescent="0.2">
      <c r="A921" s="5"/>
    </row>
    <row r="922" spans="1:1" x14ac:dyDescent="0.2">
      <c r="A922" s="5"/>
    </row>
    <row r="923" spans="1:1" x14ac:dyDescent="0.2">
      <c r="A923" s="5"/>
    </row>
    <row r="924" spans="1:1" x14ac:dyDescent="0.2">
      <c r="A924" s="5"/>
    </row>
    <row r="925" spans="1:1" x14ac:dyDescent="0.2">
      <c r="A925" s="5"/>
    </row>
    <row r="926" spans="1:1" x14ac:dyDescent="0.2">
      <c r="A926" s="5"/>
    </row>
    <row r="927" spans="1:1" x14ac:dyDescent="0.2">
      <c r="A927" s="5"/>
    </row>
    <row r="928" spans="1:1" x14ac:dyDescent="0.2">
      <c r="A928" s="5"/>
    </row>
    <row r="929" spans="1:1" x14ac:dyDescent="0.2">
      <c r="A929" s="5"/>
    </row>
    <row r="930" spans="1:1" x14ac:dyDescent="0.2">
      <c r="A930" s="5"/>
    </row>
    <row r="931" spans="1:1" x14ac:dyDescent="0.2">
      <c r="A931" s="5"/>
    </row>
    <row r="932" spans="1:1" x14ac:dyDescent="0.2">
      <c r="A932" s="5"/>
    </row>
    <row r="933" spans="1:1" x14ac:dyDescent="0.2">
      <c r="A933" s="5"/>
    </row>
    <row r="934" spans="1:1" x14ac:dyDescent="0.2">
      <c r="A934" s="5"/>
    </row>
    <row r="935" spans="1:1" x14ac:dyDescent="0.2">
      <c r="A935" s="5"/>
    </row>
    <row r="936" spans="1:1" x14ac:dyDescent="0.2">
      <c r="A936" s="5"/>
    </row>
    <row r="937" spans="1:1" x14ac:dyDescent="0.2">
      <c r="A937" s="5"/>
    </row>
    <row r="938" spans="1:1" x14ac:dyDescent="0.2">
      <c r="A938" s="5"/>
    </row>
    <row r="939" spans="1:1" x14ac:dyDescent="0.2">
      <c r="A939" s="5"/>
    </row>
    <row r="940" spans="1:1" x14ac:dyDescent="0.2">
      <c r="A940" s="5"/>
    </row>
    <row r="941" spans="1:1" x14ac:dyDescent="0.2">
      <c r="A941" s="5"/>
    </row>
    <row r="942" spans="1:1" x14ac:dyDescent="0.2">
      <c r="A942" s="5"/>
    </row>
    <row r="943" spans="1:1" x14ac:dyDescent="0.2">
      <c r="A943" s="5"/>
    </row>
    <row r="944" spans="1:1" x14ac:dyDescent="0.2">
      <c r="A944" s="5"/>
    </row>
    <row r="945" spans="1:1" x14ac:dyDescent="0.2">
      <c r="A945" s="5"/>
    </row>
    <row r="946" spans="1:1" x14ac:dyDescent="0.2">
      <c r="A946" s="5"/>
    </row>
    <row r="947" spans="1:1" x14ac:dyDescent="0.2">
      <c r="A947" s="5"/>
    </row>
    <row r="948" spans="1:1" x14ac:dyDescent="0.2">
      <c r="A948" s="5"/>
    </row>
    <row r="949" spans="1:1" x14ac:dyDescent="0.2">
      <c r="A949" s="5"/>
    </row>
    <row r="950" spans="1:1" x14ac:dyDescent="0.2">
      <c r="A950" s="5"/>
    </row>
    <row r="951" spans="1:1" x14ac:dyDescent="0.2">
      <c r="A951" s="5"/>
    </row>
    <row r="952" spans="1:1" x14ac:dyDescent="0.2">
      <c r="A952" s="5"/>
    </row>
    <row r="953" spans="1:1" x14ac:dyDescent="0.2">
      <c r="A953" s="5"/>
    </row>
    <row r="954" spans="1:1" x14ac:dyDescent="0.2">
      <c r="A954" s="5"/>
    </row>
    <row r="955" spans="1:1" x14ac:dyDescent="0.2">
      <c r="A955" s="5"/>
    </row>
    <row r="956" spans="1:1" x14ac:dyDescent="0.2">
      <c r="A956" s="5"/>
    </row>
    <row r="957" spans="1:1" x14ac:dyDescent="0.2">
      <c r="A957" s="5"/>
    </row>
    <row r="958" spans="1:1" x14ac:dyDescent="0.2">
      <c r="A958" s="5"/>
    </row>
    <row r="959" spans="1:1" x14ac:dyDescent="0.2">
      <c r="A959" s="5"/>
    </row>
    <row r="960" spans="1:1" x14ac:dyDescent="0.2">
      <c r="A960" s="5"/>
    </row>
    <row r="961" spans="1:1" x14ac:dyDescent="0.2">
      <c r="A961" s="5"/>
    </row>
    <row r="962" spans="1:1" x14ac:dyDescent="0.2">
      <c r="A962" s="5"/>
    </row>
    <row r="963" spans="1:1" x14ac:dyDescent="0.2">
      <c r="A963" s="5"/>
    </row>
    <row r="964" spans="1:1" x14ac:dyDescent="0.2">
      <c r="A964" s="5"/>
    </row>
    <row r="965" spans="1:1" x14ac:dyDescent="0.2">
      <c r="A965" s="5"/>
    </row>
    <row r="966" spans="1:1" x14ac:dyDescent="0.2">
      <c r="A966" s="5"/>
    </row>
    <row r="967" spans="1:1" x14ac:dyDescent="0.2">
      <c r="A967" s="5"/>
    </row>
    <row r="968" spans="1:1" x14ac:dyDescent="0.2">
      <c r="A968" s="5"/>
    </row>
    <row r="969" spans="1:1" x14ac:dyDescent="0.2">
      <c r="A969" s="5"/>
    </row>
    <row r="970" spans="1:1" x14ac:dyDescent="0.2">
      <c r="A970" s="5"/>
    </row>
    <row r="971" spans="1:1" x14ac:dyDescent="0.2">
      <c r="A971" s="5"/>
    </row>
    <row r="972" spans="1:1" x14ac:dyDescent="0.2">
      <c r="A972" s="5"/>
    </row>
    <row r="973" spans="1:1" x14ac:dyDescent="0.2">
      <c r="A973" s="5"/>
    </row>
    <row r="974" spans="1:1" x14ac:dyDescent="0.2">
      <c r="A974" s="5"/>
    </row>
    <row r="975" spans="1:1" x14ac:dyDescent="0.2">
      <c r="A975" s="5"/>
    </row>
    <row r="976" spans="1:1" x14ac:dyDescent="0.2">
      <c r="A976" s="5"/>
    </row>
    <row r="977" spans="1:1" x14ac:dyDescent="0.2">
      <c r="A977" s="5"/>
    </row>
    <row r="978" spans="1:1" x14ac:dyDescent="0.2">
      <c r="A978" s="5"/>
    </row>
    <row r="979" spans="1:1" x14ac:dyDescent="0.2">
      <c r="A979" s="5"/>
    </row>
    <row r="980" spans="1:1" x14ac:dyDescent="0.2">
      <c r="A980" s="5"/>
    </row>
    <row r="981" spans="1:1" x14ac:dyDescent="0.2">
      <c r="A981" s="5"/>
    </row>
    <row r="982" spans="1:1" x14ac:dyDescent="0.2">
      <c r="A982" s="5"/>
    </row>
    <row r="983" spans="1:1" x14ac:dyDescent="0.2">
      <c r="A983" s="5"/>
    </row>
    <row r="984" spans="1:1" x14ac:dyDescent="0.2">
      <c r="A984" s="5"/>
    </row>
    <row r="985" spans="1:1" x14ac:dyDescent="0.2">
      <c r="A985" s="5"/>
    </row>
    <row r="986" spans="1:1" x14ac:dyDescent="0.2">
      <c r="A986" s="5"/>
    </row>
    <row r="987" spans="1:1" x14ac:dyDescent="0.2">
      <c r="A987" s="5"/>
    </row>
    <row r="988" spans="1:1" x14ac:dyDescent="0.2">
      <c r="A988" s="5"/>
    </row>
    <row r="989" spans="1:1" x14ac:dyDescent="0.2">
      <c r="A989" s="5"/>
    </row>
    <row r="990" spans="1:1" x14ac:dyDescent="0.2">
      <c r="A990" s="5"/>
    </row>
    <row r="991" spans="1:1" x14ac:dyDescent="0.2">
      <c r="A991" s="5"/>
    </row>
    <row r="992" spans="1:1" x14ac:dyDescent="0.2">
      <c r="A992" s="5"/>
    </row>
    <row r="993" spans="1:1" x14ac:dyDescent="0.2">
      <c r="A993" s="5"/>
    </row>
    <row r="994" spans="1:1" x14ac:dyDescent="0.2">
      <c r="A994" s="5"/>
    </row>
    <row r="995" spans="1:1" x14ac:dyDescent="0.2">
      <c r="A995" s="5"/>
    </row>
    <row r="996" spans="1:1" x14ac:dyDescent="0.2">
      <c r="A996" s="5"/>
    </row>
    <row r="997" spans="1:1" x14ac:dyDescent="0.2">
      <c r="A997" s="5"/>
    </row>
    <row r="998" spans="1:1" x14ac:dyDescent="0.2">
      <c r="A998" s="5"/>
    </row>
    <row r="999" spans="1:1" x14ac:dyDescent="0.2">
      <c r="A999" s="5"/>
    </row>
    <row r="1000" spans="1:1" x14ac:dyDescent="0.2">
      <c r="A1000" s="5"/>
    </row>
    <row r="1001" spans="1:1" x14ac:dyDescent="0.2">
      <c r="A1001" s="5"/>
    </row>
    <row r="1002" spans="1:1" x14ac:dyDescent="0.2">
      <c r="A1002" s="5"/>
    </row>
    <row r="1003" spans="1:1" x14ac:dyDescent="0.2">
      <c r="A1003" s="5"/>
    </row>
    <row r="1004" spans="1:1" x14ac:dyDescent="0.2">
      <c r="A1004" s="5"/>
    </row>
    <row r="1005" spans="1:1" x14ac:dyDescent="0.2">
      <c r="A1005" s="5"/>
    </row>
    <row r="1006" spans="1:1" x14ac:dyDescent="0.2">
      <c r="A1006" s="5"/>
    </row>
    <row r="1007" spans="1:1" x14ac:dyDescent="0.2">
      <c r="A1007" s="5"/>
    </row>
    <row r="1008" spans="1:1" x14ac:dyDescent="0.2">
      <c r="A1008" s="5"/>
    </row>
    <row r="1009" spans="1:1" x14ac:dyDescent="0.2">
      <c r="A1009" s="5"/>
    </row>
    <row r="1010" spans="1:1" x14ac:dyDescent="0.2">
      <c r="A1010" s="5"/>
    </row>
    <row r="1011" spans="1:1" x14ac:dyDescent="0.2">
      <c r="A1011" s="5"/>
    </row>
    <row r="1012" spans="1:1" x14ac:dyDescent="0.2">
      <c r="A1012" s="5"/>
    </row>
    <row r="1013" spans="1:1" x14ac:dyDescent="0.2">
      <c r="A1013" s="5"/>
    </row>
    <row r="1014" spans="1:1" x14ac:dyDescent="0.2">
      <c r="A1014" s="5"/>
    </row>
    <row r="1015" spans="1:1" x14ac:dyDescent="0.2">
      <c r="A1015" s="5"/>
    </row>
    <row r="1016" spans="1:1" x14ac:dyDescent="0.2">
      <c r="A1016" s="5"/>
    </row>
    <row r="1017" spans="1:1" x14ac:dyDescent="0.2">
      <c r="A1017" s="5"/>
    </row>
    <row r="1018" spans="1:1" x14ac:dyDescent="0.2">
      <c r="A1018" s="5"/>
    </row>
    <row r="1019" spans="1:1" x14ac:dyDescent="0.2">
      <c r="A1019" s="5"/>
    </row>
    <row r="1020" spans="1:1" x14ac:dyDescent="0.2">
      <c r="A1020" s="5"/>
    </row>
    <row r="1021" spans="1:1" x14ac:dyDescent="0.2">
      <c r="A1021" s="5"/>
    </row>
    <row r="1022" spans="1:1" x14ac:dyDescent="0.2">
      <c r="A1022" s="5"/>
    </row>
    <row r="1023" spans="1:1" x14ac:dyDescent="0.2">
      <c r="A1023" s="5"/>
    </row>
    <row r="1024" spans="1:1" x14ac:dyDescent="0.2">
      <c r="A1024" s="5"/>
    </row>
    <row r="1025" spans="1:1" x14ac:dyDescent="0.2">
      <c r="A1025" s="5"/>
    </row>
    <row r="1026" spans="1:1" x14ac:dyDescent="0.2">
      <c r="A1026" s="5"/>
    </row>
    <row r="1027" spans="1:1" x14ac:dyDescent="0.2">
      <c r="A1027" s="5"/>
    </row>
    <row r="1028" spans="1:1" x14ac:dyDescent="0.2">
      <c r="A1028" s="5"/>
    </row>
    <row r="1029" spans="1:1" x14ac:dyDescent="0.2">
      <c r="A1029" s="5"/>
    </row>
    <row r="1030" spans="1:1" x14ac:dyDescent="0.2">
      <c r="A1030" s="5"/>
    </row>
    <row r="1031" spans="1:1" x14ac:dyDescent="0.2">
      <c r="A1031" s="5"/>
    </row>
    <row r="1032" spans="1:1" x14ac:dyDescent="0.2">
      <c r="A1032" s="5"/>
    </row>
    <row r="1033" spans="1:1" x14ac:dyDescent="0.2">
      <c r="A1033" s="5"/>
    </row>
    <row r="1034" spans="1:1" x14ac:dyDescent="0.2">
      <c r="A1034" s="5"/>
    </row>
    <row r="1035" spans="1:1" x14ac:dyDescent="0.2">
      <c r="A1035" s="5"/>
    </row>
    <row r="1036" spans="1:1" x14ac:dyDescent="0.2">
      <c r="A1036" s="5"/>
    </row>
    <row r="1037" spans="1:1" x14ac:dyDescent="0.2">
      <c r="A1037" s="5"/>
    </row>
    <row r="1038" spans="1:1" x14ac:dyDescent="0.2">
      <c r="A1038" s="5"/>
    </row>
    <row r="1039" spans="1:1" x14ac:dyDescent="0.2">
      <c r="A1039" s="5"/>
    </row>
    <row r="1040" spans="1:1" x14ac:dyDescent="0.2">
      <c r="A1040" s="5"/>
    </row>
    <row r="1041" spans="1:1" x14ac:dyDescent="0.2">
      <c r="A1041" s="5"/>
    </row>
    <row r="1042" spans="1:1" x14ac:dyDescent="0.2">
      <c r="A1042" s="5"/>
    </row>
    <row r="1043" spans="1:1" x14ac:dyDescent="0.2">
      <c r="A1043" s="5"/>
    </row>
    <row r="1044" spans="1:1" x14ac:dyDescent="0.2">
      <c r="A1044" s="5"/>
    </row>
    <row r="1045" spans="1:1" x14ac:dyDescent="0.2">
      <c r="A1045" s="5"/>
    </row>
    <row r="1046" spans="1:1" x14ac:dyDescent="0.2">
      <c r="A1046" s="5"/>
    </row>
    <row r="1047" spans="1:1" x14ac:dyDescent="0.2">
      <c r="A1047" s="5"/>
    </row>
    <row r="1048" spans="1:1" x14ac:dyDescent="0.2">
      <c r="A1048" s="5"/>
    </row>
    <row r="1049" spans="1:1" x14ac:dyDescent="0.2">
      <c r="A1049" s="5"/>
    </row>
    <row r="1050" spans="1:1" x14ac:dyDescent="0.2">
      <c r="A1050" s="5"/>
    </row>
    <row r="1051" spans="1:1" x14ac:dyDescent="0.2">
      <c r="A1051" s="5"/>
    </row>
    <row r="1052" spans="1:1" x14ac:dyDescent="0.2">
      <c r="A1052" s="5"/>
    </row>
    <row r="1053" spans="1:1" x14ac:dyDescent="0.2">
      <c r="A1053" s="5"/>
    </row>
    <row r="1054" spans="1:1" x14ac:dyDescent="0.2">
      <c r="A1054" s="5"/>
    </row>
    <row r="1055" spans="1:1" x14ac:dyDescent="0.2">
      <c r="A1055" s="5"/>
    </row>
    <row r="1056" spans="1:1" x14ac:dyDescent="0.2">
      <c r="A1056" s="5"/>
    </row>
    <row r="1057" spans="1:1" x14ac:dyDescent="0.2">
      <c r="A1057" s="5"/>
    </row>
    <row r="1058" spans="1:1" x14ac:dyDescent="0.2">
      <c r="A1058" s="5"/>
    </row>
    <row r="1059" spans="1:1" x14ac:dyDescent="0.2">
      <c r="A1059" s="5"/>
    </row>
    <row r="1060" spans="1:1" x14ac:dyDescent="0.2">
      <c r="A1060" s="5"/>
    </row>
    <row r="1061" spans="1:1" x14ac:dyDescent="0.2">
      <c r="A1061" s="5"/>
    </row>
    <row r="1062" spans="1:1" x14ac:dyDescent="0.2">
      <c r="A1062" s="5"/>
    </row>
    <row r="1063" spans="1:1" x14ac:dyDescent="0.2">
      <c r="A1063" s="5"/>
    </row>
    <row r="1064" spans="1:1" x14ac:dyDescent="0.2">
      <c r="A1064" s="5"/>
    </row>
    <row r="1065" spans="1:1" x14ac:dyDescent="0.2">
      <c r="A1065" s="5"/>
    </row>
    <row r="1066" spans="1:1" x14ac:dyDescent="0.2">
      <c r="A1066" s="5"/>
    </row>
    <row r="1067" spans="1:1" x14ac:dyDescent="0.2">
      <c r="A1067" s="5"/>
    </row>
    <row r="1068" spans="1:1" x14ac:dyDescent="0.2">
      <c r="A1068" s="5"/>
    </row>
    <row r="1069" spans="1:1" x14ac:dyDescent="0.2">
      <c r="A1069" s="5"/>
    </row>
    <row r="1070" spans="1:1" x14ac:dyDescent="0.2">
      <c r="A1070" s="5"/>
    </row>
    <row r="1071" spans="1:1" x14ac:dyDescent="0.2">
      <c r="A1071" s="5"/>
    </row>
    <row r="1072" spans="1:1" x14ac:dyDescent="0.2">
      <c r="A1072" s="5"/>
    </row>
    <row r="1073" spans="1:1" x14ac:dyDescent="0.2">
      <c r="A1073" s="5"/>
    </row>
    <row r="1074" spans="1:1" x14ac:dyDescent="0.2">
      <c r="A1074" s="5"/>
    </row>
    <row r="1075" spans="1:1" x14ac:dyDescent="0.2">
      <c r="A1075" s="5"/>
    </row>
    <row r="1076" spans="1:1" x14ac:dyDescent="0.2">
      <c r="A1076" s="5"/>
    </row>
    <row r="1077" spans="1:1" x14ac:dyDescent="0.2">
      <c r="A1077" s="5"/>
    </row>
    <row r="1078" spans="1:1" x14ac:dyDescent="0.2">
      <c r="A1078" s="5"/>
    </row>
    <row r="1079" spans="1:1" x14ac:dyDescent="0.2">
      <c r="A1079" s="5"/>
    </row>
    <row r="1080" spans="1:1" x14ac:dyDescent="0.2">
      <c r="A1080" s="5"/>
    </row>
    <row r="1081" spans="1:1" x14ac:dyDescent="0.2">
      <c r="A1081" s="5"/>
    </row>
    <row r="1082" spans="1:1" x14ac:dyDescent="0.2">
      <c r="A1082" s="5"/>
    </row>
    <row r="1083" spans="1:1" x14ac:dyDescent="0.2">
      <c r="A1083" s="5"/>
    </row>
    <row r="1084" spans="1:1" x14ac:dyDescent="0.2">
      <c r="A1084" s="5"/>
    </row>
    <row r="1085" spans="1:1" x14ac:dyDescent="0.2">
      <c r="A1085" s="5"/>
    </row>
    <row r="1086" spans="1:1" x14ac:dyDescent="0.2">
      <c r="A1086" s="5"/>
    </row>
    <row r="1087" spans="1:1" x14ac:dyDescent="0.2">
      <c r="A1087" s="5"/>
    </row>
    <row r="1088" spans="1:1" x14ac:dyDescent="0.2">
      <c r="A1088" s="5"/>
    </row>
    <row r="1089" spans="1:1" x14ac:dyDescent="0.2">
      <c r="A1089" s="5"/>
    </row>
    <row r="1090" spans="1:1" x14ac:dyDescent="0.2">
      <c r="A1090" s="5"/>
    </row>
    <row r="1091" spans="1:1" x14ac:dyDescent="0.2">
      <c r="A1091" s="5"/>
    </row>
    <row r="1092" spans="1:1" x14ac:dyDescent="0.2">
      <c r="A1092" s="5"/>
    </row>
    <row r="1093" spans="1:1" x14ac:dyDescent="0.2">
      <c r="A1093" s="5"/>
    </row>
    <row r="1094" spans="1:1" x14ac:dyDescent="0.2">
      <c r="A1094" s="5"/>
    </row>
    <row r="1095" spans="1:1" x14ac:dyDescent="0.2">
      <c r="A1095" s="5"/>
    </row>
    <row r="1096" spans="1:1" x14ac:dyDescent="0.2">
      <c r="A1096" s="5"/>
    </row>
    <row r="1097" spans="1:1" x14ac:dyDescent="0.2">
      <c r="A1097" s="5"/>
    </row>
    <row r="1098" spans="1:1" x14ac:dyDescent="0.2">
      <c r="A1098" s="5"/>
    </row>
    <row r="1099" spans="1:1" x14ac:dyDescent="0.2">
      <c r="A1099" s="5"/>
    </row>
    <row r="1100" spans="1:1" x14ac:dyDescent="0.2">
      <c r="A1100" s="5"/>
    </row>
    <row r="1101" spans="1:1" x14ac:dyDescent="0.2">
      <c r="A1101" s="5"/>
    </row>
    <row r="1102" spans="1:1" x14ac:dyDescent="0.2">
      <c r="A1102" s="5"/>
    </row>
    <row r="1103" spans="1:1" x14ac:dyDescent="0.2">
      <c r="A1103" s="5"/>
    </row>
    <row r="1104" spans="1:1" x14ac:dyDescent="0.2">
      <c r="A1104" s="5"/>
    </row>
    <row r="1105" spans="1:1" x14ac:dyDescent="0.2">
      <c r="A1105" s="5"/>
    </row>
    <row r="1106" spans="1:1" x14ac:dyDescent="0.2">
      <c r="A1106" s="5"/>
    </row>
    <row r="1107" spans="1:1" x14ac:dyDescent="0.2">
      <c r="A1107" s="5"/>
    </row>
    <row r="1108" spans="1:1" x14ac:dyDescent="0.2">
      <c r="A1108" s="5"/>
    </row>
    <row r="1109" spans="1:1" x14ac:dyDescent="0.2">
      <c r="A1109" s="5"/>
    </row>
    <row r="1110" spans="1:1" x14ac:dyDescent="0.2">
      <c r="A1110" s="5"/>
    </row>
    <row r="1111" spans="1:1" x14ac:dyDescent="0.2">
      <c r="A1111" s="5"/>
    </row>
    <row r="1112" spans="1:1" x14ac:dyDescent="0.2">
      <c r="A1112" s="5"/>
    </row>
    <row r="1113" spans="1:1" x14ac:dyDescent="0.2">
      <c r="A1113" s="5"/>
    </row>
    <row r="1114" spans="1:1" x14ac:dyDescent="0.2">
      <c r="A1114" s="5"/>
    </row>
    <row r="1115" spans="1:1" x14ac:dyDescent="0.2">
      <c r="A1115" s="5"/>
    </row>
    <row r="1116" spans="1:1" x14ac:dyDescent="0.2">
      <c r="A1116" s="5"/>
    </row>
    <row r="1117" spans="1:1" x14ac:dyDescent="0.2">
      <c r="A1117" s="5"/>
    </row>
    <row r="1118" spans="1:1" x14ac:dyDescent="0.2">
      <c r="A1118" s="5"/>
    </row>
    <row r="1119" spans="1:1" x14ac:dyDescent="0.2">
      <c r="A1119" s="5"/>
    </row>
    <row r="1120" spans="1:1" x14ac:dyDescent="0.2">
      <c r="A1120" s="5"/>
    </row>
    <row r="1121" spans="1:1" x14ac:dyDescent="0.2">
      <c r="A1121" s="5"/>
    </row>
    <row r="1122" spans="1:1" x14ac:dyDescent="0.2">
      <c r="A1122" s="5"/>
    </row>
    <row r="1123" spans="1:1" x14ac:dyDescent="0.2">
      <c r="A1123" s="5"/>
    </row>
    <row r="1124" spans="1:1" x14ac:dyDescent="0.2">
      <c r="A1124" s="5"/>
    </row>
    <row r="1125" spans="1:1" x14ac:dyDescent="0.2">
      <c r="A1125" s="5"/>
    </row>
    <row r="1126" spans="1:1" x14ac:dyDescent="0.2">
      <c r="A1126" s="5"/>
    </row>
    <row r="1127" spans="1:1" x14ac:dyDescent="0.2">
      <c r="A1127" s="5"/>
    </row>
    <row r="1128" spans="1:1" x14ac:dyDescent="0.2">
      <c r="A1128" s="5"/>
    </row>
    <row r="1129" spans="1:1" x14ac:dyDescent="0.2">
      <c r="A1129" s="5"/>
    </row>
    <row r="1130" spans="1:1" x14ac:dyDescent="0.2">
      <c r="A1130" s="5"/>
    </row>
    <row r="1131" spans="1:1" x14ac:dyDescent="0.2">
      <c r="A1131" s="5"/>
    </row>
    <row r="1132" spans="1:1" x14ac:dyDescent="0.2">
      <c r="A1132" s="5"/>
    </row>
    <row r="1133" spans="1:1" x14ac:dyDescent="0.2">
      <c r="A1133" s="5"/>
    </row>
    <row r="1134" spans="1:1" x14ac:dyDescent="0.2">
      <c r="A1134" s="5"/>
    </row>
    <row r="1135" spans="1:1" x14ac:dyDescent="0.2">
      <c r="A1135" s="5"/>
    </row>
    <row r="1136" spans="1:1" x14ac:dyDescent="0.2">
      <c r="A1136" s="5"/>
    </row>
    <row r="1137" spans="1:1" x14ac:dyDescent="0.2">
      <c r="A1137" s="5"/>
    </row>
    <row r="1138" spans="1:1" x14ac:dyDescent="0.2">
      <c r="A1138" s="5"/>
    </row>
    <row r="1139" spans="1:1" x14ac:dyDescent="0.2">
      <c r="A1139" s="5"/>
    </row>
    <row r="1140" spans="1:1" x14ac:dyDescent="0.2">
      <c r="A1140" s="5"/>
    </row>
    <row r="1141" spans="1:1" x14ac:dyDescent="0.2">
      <c r="A1141" s="5"/>
    </row>
    <row r="1142" spans="1:1" x14ac:dyDescent="0.2">
      <c r="A1142" s="5"/>
    </row>
    <row r="1143" spans="1:1" x14ac:dyDescent="0.2">
      <c r="A1143" s="5"/>
    </row>
    <row r="1144" spans="1:1" x14ac:dyDescent="0.2">
      <c r="A1144" s="5"/>
    </row>
    <row r="1145" spans="1:1" x14ac:dyDescent="0.2">
      <c r="A1145" s="5"/>
    </row>
    <row r="1146" spans="1:1" x14ac:dyDescent="0.2">
      <c r="A1146" s="5"/>
    </row>
    <row r="1147" spans="1:1" x14ac:dyDescent="0.2">
      <c r="A1147" s="5"/>
    </row>
    <row r="1148" spans="1:1" x14ac:dyDescent="0.2">
      <c r="A1148" s="5"/>
    </row>
    <row r="1149" spans="1:1" x14ac:dyDescent="0.2">
      <c r="A1149" s="5"/>
    </row>
    <row r="1150" spans="1:1" x14ac:dyDescent="0.2">
      <c r="A1150" s="5"/>
    </row>
    <row r="1151" spans="1:1" x14ac:dyDescent="0.2">
      <c r="A1151" s="5"/>
    </row>
    <row r="1152" spans="1:1" x14ac:dyDescent="0.2">
      <c r="A1152" s="5"/>
    </row>
    <row r="1153" spans="1:1" x14ac:dyDescent="0.2">
      <c r="A1153" s="5"/>
    </row>
    <row r="1154" spans="1:1" x14ac:dyDescent="0.2">
      <c r="A1154" s="5"/>
    </row>
    <row r="1155" spans="1:1" x14ac:dyDescent="0.2">
      <c r="A1155" s="5"/>
    </row>
    <row r="1156" spans="1:1" x14ac:dyDescent="0.2">
      <c r="A1156" s="5"/>
    </row>
    <row r="1157" spans="1:1" x14ac:dyDescent="0.2">
      <c r="A1157" s="5"/>
    </row>
    <row r="1158" spans="1:1" x14ac:dyDescent="0.2">
      <c r="A1158" s="5"/>
    </row>
    <row r="1159" spans="1:1" x14ac:dyDescent="0.2">
      <c r="A1159" s="5"/>
    </row>
    <row r="1160" spans="1:1" x14ac:dyDescent="0.2">
      <c r="A1160" s="5"/>
    </row>
    <row r="1161" spans="1:1" x14ac:dyDescent="0.2">
      <c r="A1161" s="5"/>
    </row>
    <row r="1162" spans="1:1" x14ac:dyDescent="0.2">
      <c r="A1162" s="5"/>
    </row>
    <row r="1163" spans="1:1" x14ac:dyDescent="0.2">
      <c r="A1163" s="5"/>
    </row>
    <row r="1164" spans="1:1" x14ac:dyDescent="0.2">
      <c r="A1164" s="5"/>
    </row>
    <row r="1165" spans="1:1" x14ac:dyDescent="0.2">
      <c r="A1165" s="5"/>
    </row>
    <row r="1166" spans="1:1" x14ac:dyDescent="0.2">
      <c r="A1166" s="5"/>
    </row>
    <row r="1167" spans="1:1" x14ac:dyDescent="0.2">
      <c r="A1167" s="5"/>
    </row>
    <row r="1168" spans="1:1" x14ac:dyDescent="0.2">
      <c r="A1168" s="5"/>
    </row>
    <row r="1169" spans="1:1" x14ac:dyDescent="0.2">
      <c r="A1169" s="5"/>
    </row>
    <row r="1170" spans="1:1" x14ac:dyDescent="0.2">
      <c r="A1170" s="5"/>
    </row>
    <row r="1171" spans="1:1" x14ac:dyDescent="0.2">
      <c r="A1171" s="5"/>
    </row>
    <row r="1172" spans="1:1" x14ac:dyDescent="0.2">
      <c r="A1172" s="5"/>
    </row>
    <row r="1173" spans="1:1" x14ac:dyDescent="0.2">
      <c r="A1173" s="5"/>
    </row>
    <row r="1174" spans="1:1" x14ac:dyDescent="0.2">
      <c r="A1174" s="5"/>
    </row>
    <row r="1175" spans="1:1" x14ac:dyDescent="0.2">
      <c r="A1175" s="5"/>
    </row>
    <row r="1176" spans="1:1" x14ac:dyDescent="0.2">
      <c r="A1176" s="5"/>
    </row>
    <row r="1177" spans="1:1" x14ac:dyDescent="0.2">
      <c r="A1177" s="5"/>
    </row>
    <row r="1178" spans="1:1" x14ac:dyDescent="0.2">
      <c r="A1178" s="5"/>
    </row>
    <row r="1179" spans="1:1" x14ac:dyDescent="0.2">
      <c r="A1179" s="5"/>
    </row>
    <row r="1180" spans="1:1" x14ac:dyDescent="0.2">
      <c r="A1180" s="5"/>
    </row>
    <row r="1181" spans="1:1" x14ac:dyDescent="0.2">
      <c r="A1181" s="5"/>
    </row>
    <row r="1182" spans="1:1" x14ac:dyDescent="0.2">
      <c r="A1182" s="5"/>
    </row>
    <row r="1183" spans="1:1" x14ac:dyDescent="0.2">
      <c r="A1183" s="5"/>
    </row>
    <row r="1184" spans="1:1" x14ac:dyDescent="0.2">
      <c r="A1184" s="5"/>
    </row>
    <row r="1185" spans="1:1" x14ac:dyDescent="0.2">
      <c r="A1185" s="5"/>
    </row>
    <row r="1186" spans="1:1" x14ac:dyDescent="0.2">
      <c r="A1186" s="5"/>
    </row>
    <row r="1187" spans="1:1" x14ac:dyDescent="0.2">
      <c r="A1187" s="5"/>
    </row>
    <row r="1188" spans="1:1" x14ac:dyDescent="0.2">
      <c r="A1188" s="5"/>
    </row>
    <row r="1189" spans="1:1" x14ac:dyDescent="0.2">
      <c r="A1189" s="5"/>
    </row>
    <row r="1190" spans="1:1" x14ac:dyDescent="0.2">
      <c r="A1190" s="5"/>
    </row>
    <row r="1191" spans="1:1" x14ac:dyDescent="0.2">
      <c r="A1191" s="5"/>
    </row>
    <row r="1192" spans="1:1" x14ac:dyDescent="0.2">
      <c r="A1192" s="5"/>
    </row>
    <row r="1193" spans="1:1" x14ac:dyDescent="0.2">
      <c r="A1193" s="5"/>
    </row>
    <row r="1194" spans="1:1" x14ac:dyDescent="0.2">
      <c r="A1194" s="5"/>
    </row>
    <row r="1195" spans="1:1" x14ac:dyDescent="0.2">
      <c r="A1195" s="5"/>
    </row>
    <row r="1196" spans="1:1" x14ac:dyDescent="0.2">
      <c r="A1196" s="5"/>
    </row>
    <row r="1197" spans="1:1" x14ac:dyDescent="0.2">
      <c r="A1197" s="5"/>
    </row>
    <row r="1198" spans="1:1" x14ac:dyDescent="0.2">
      <c r="A1198" s="5"/>
    </row>
    <row r="1199" spans="1:1" x14ac:dyDescent="0.2">
      <c r="A1199" s="5"/>
    </row>
    <row r="1200" spans="1:1" x14ac:dyDescent="0.2">
      <c r="A1200" s="5"/>
    </row>
    <row r="1201" spans="1:1" x14ac:dyDescent="0.2">
      <c r="A1201" s="5"/>
    </row>
    <row r="1202" spans="1:1" x14ac:dyDescent="0.2">
      <c r="A1202" s="5"/>
    </row>
    <row r="1203" spans="1:1" x14ac:dyDescent="0.2">
      <c r="A1203" s="5"/>
    </row>
    <row r="1204" spans="1:1" x14ac:dyDescent="0.2">
      <c r="A1204" s="5"/>
    </row>
    <row r="1205" spans="1:1" x14ac:dyDescent="0.2">
      <c r="A1205" s="5"/>
    </row>
    <row r="1206" spans="1:1" x14ac:dyDescent="0.2">
      <c r="A1206" s="5"/>
    </row>
    <row r="1207" spans="1:1" x14ac:dyDescent="0.2">
      <c r="A1207" s="5"/>
    </row>
    <row r="1208" spans="1:1" x14ac:dyDescent="0.2">
      <c r="A1208" s="5"/>
    </row>
    <row r="1209" spans="1:1" x14ac:dyDescent="0.2">
      <c r="A1209" s="5"/>
    </row>
    <row r="1210" spans="1:1" x14ac:dyDescent="0.2">
      <c r="A1210" s="5"/>
    </row>
    <row r="1211" spans="1:1" x14ac:dyDescent="0.2">
      <c r="A1211" s="5"/>
    </row>
    <row r="1212" spans="1:1" x14ac:dyDescent="0.2">
      <c r="A1212" s="5"/>
    </row>
    <row r="1213" spans="1:1" x14ac:dyDescent="0.2">
      <c r="A1213" s="5"/>
    </row>
    <row r="1214" spans="1:1" x14ac:dyDescent="0.2">
      <c r="A1214" s="5"/>
    </row>
    <row r="1215" spans="1:1" x14ac:dyDescent="0.2">
      <c r="A1215" s="5"/>
    </row>
    <row r="1216" spans="1:1" x14ac:dyDescent="0.2">
      <c r="A1216" s="5"/>
    </row>
    <row r="1217" spans="1:1" x14ac:dyDescent="0.2">
      <c r="A1217" s="5"/>
    </row>
    <row r="1218" spans="1:1" x14ac:dyDescent="0.2">
      <c r="A1218" s="5"/>
    </row>
    <row r="1219" spans="1:1" x14ac:dyDescent="0.2">
      <c r="A1219" s="5"/>
    </row>
    <row r="1220" spans="1:1" x14ac:dyDescent="0.2">
      <c r="A1220" s="5"/>
    </row>
    <row r="1221" spans="1:1" x14ac:dyDescent="0.2">
      <c r="A1221" s="5"/>
    </row>
    <row r="1222" spans="1:1" x14ac:dyDescent="0.2">
      <c r="A1222" s="5"/>
    </row>
    <row r="1223" spans="1:1" x14ac:dyDescent="0.2">
      <c r="A1223" s="5"/>
    </row>
    <row r="1224" spans="1:1" x14ac:dyDescent="0.2">
      <c r="A1224" s="5"/>
    </row>
    <row r="1225" spans="1:1" x14ac:dyDescent="0.2">
      <c r="A1225" s="5"/>
    </row>
    <row r="1226" spans="1:1" x14ac:dyDescent="0.2">
      <c r="A1226" s="5"/>
    </row>
    <row r="1227" spans="1:1" x14ac:dyDescent="0.2">
      <c r="A1227" s="5"/>
    </row>
    <row r="1228" spans="1:1" x14ac:dyDescent="0.2">
      <c r="A1228" s="5"/>
    </row>
    <row r="1229" spans="1:1" x14ac:dyDescent="0.2">
      <c r="A1229" s="5"/>
    </row>
    <row r="1230" spans="1:1" x14ac:dyDescent="0.2">
      <c r="A1230" s="5"/>
    </row>
    <row r="1231" spans="1:1" x14ac:dyDescent="0.2">
      <c r="A1231" s="5"/>
    </row>
    <row r="1232" spans="1:1" x14ac:dyDescent="0.2">
      <c r="A1232" s="5"/>
    </row>
    <row r="1233" spans="1:1" x14ac:dyDescent="0.2">
      <c r="A1233" s="5"/>
    </row>
    <row r="1234" spans="1:1" x14ac:dyDescent="0.2">
      <c r="A1234" s="5"/>
    </row>
    <row r="1235" spans="1:1" x14ac:dyDescent="0.2">
      <c r="A1235" s="5"/>
    </row>
    <row r="1236" spans="1:1" x14ac:dyDescent="0.2">
      <c r="A1236" s="5"/>
    </row>
    <row r="1237" spans="1:1" x14ac:dyDescent="0.2">
      <c r="A1237" s="5"/>
    </row>
    <row r="1238" spans="1:1" x14ac:dyDescent="0.2">
      <c r="A1238" s="5"/>
    </row>
    <row r="1239" spans="1:1" x14ac:dyDescent="0.2">
      <c r="A1239" s="5"/>
    </row>
    <row r="1240" spans="1:1" x14ac:dyDescent="0.2">
      <c r="A1240" s="5"/>
    </row>
    <row r="1241" spans="1:1" x14ac:dyDescent="0.2">
      <c r="A1241" s="5"/>
    </row>
    <row r="1242" spans="1:1" x14ac:dyDescent="0.2">
      <c r="A1242" s="5"/>
    </row>
    <row r="1243" spans="1:1" x14ac:dyDescent="0.2">
      <c r="A1243" s="5"/>
    </row>
    <row r="1244" spans="1:1" x14ac:dyDescent="0.2">
      <c r="A1244" s="5"/>
    </row>
    <row r="1245" spans="1:1" x14ac:dyDescent="0.2">
      <c r="A1245" s="5"/>
    </row>
    <row r="1246" spans="1:1" x14ac:dyDescent="0.2">
      <c r="A1246" s="5"/>
    </row>
    <row r="1247" spans="1:1" x14ac:dyDescent="0.2">
      <c r="A1247" s="5"/>
    </row>
    <row r="1248" spans="1:1" x14ac:dyDescent="0.2">
      <c r="A1248" s="5"/>
    </row>
    <row r="1249" spans="1:1" x14ac:dyDescent="0.2">
      <c r="A1249" s="5"/>
    </row>
    <row r="1250" spans="1:1" x14ac:dyDescent="0.2">
      <c r="A1250" s="5"/>
    </row>
    <row r="1251" spans="1:1" x14ac:dyDescent="0.2">
      <c r="A1251" s="5"/>
    </row>
    <row r="1252" spans="1:1" x14ac:dyDescent="0.2">
      <c r="A1252" s="5"/>
    </row>
    <row r="1253" spans="1:1" x14ac:dyDescent="0.2">
      <c r="A1253" s="5"/>
    </row>
    <row r="1254" spans="1:1" x14ac:dyDescent="0.2">
      <c r="A1254" s="5"/>
    </row>
    <row r="1255" spans="1:1" x14ac:dyDescent="0.2">
      <c r="A1255" s="5"/>
    </row>
    <row r="1256" spans="1:1" x14ac:dyDescent="0.2">
      <c r="A1256" s="5"/>
    </row>
    <row r="1257" spans="1:1" x14ac:dyDescent="0.2">
      <c r="A1257" s="5"/>
    </row>
    <row r="1258" spans="1:1" x14ac:dyDescent="0.2">
      <c r="A1258" s="5"/>
    </row>
    <row r="1259" spans="1:1" x14ac:dyDescent="0.2">
      <c r="A1259" s="5"/>
    </row>
    <row r="1260" spans="1:1" x14ac:dyDescent="0.2">
      <c r="A1260" s="5"/>
    </row>
    <row r="1261" spans="1:1" x14ac:dyDescent="0.2">
      <c r="A1261" s="5"/>
    </row>
    <row r="1262" spans="1:1" x14ac:dyDescent="0.2">
      <c r="A1262" s="5"/>
    </row>
    <row r="1263" spans="1:1" x14ac:dyDescent="0.2">
      <c r="A1263" s="5"/>
    </row>
    <row r="1264" spans="1:1" x14ac:dyDescent="0.2">
      <c r="A1264" s="5"/>
    </row>
    <row r="1265" spans="1:1" x14ac:dyDescent="0.2">
      <c r="A1265" s="5"/>
    </row>
    <row r="1266" spans="1:1" x14ac:dyDescent="0.2">
      <c r="A1266" s="5"/>
    </row>
    <row r="1267" spans="1:1" x14ac:dyDescent="0.2">
      <c r="A1267" s="5"/>
    </row>
    <row r="1268" spans="1:1" x14ac:dyDescent="0.2">
      <c r="A1268" s="5"/>
    </row>
    <row r="1269" spans="1:1" x14ac:dyDescent="0.2">
      <c r="A1269" s="5"/>
    </row>
    <row r="1270" spans="1:1" x14ac:dyDescent="0.2">
      <c r="A1270" s="5"/>
    </row>
    <row r="1271" spans="1:1" x14ac:dyDescent="0.2">
      <c r="A1271" s="5"/>
    </row>
    <row r="1272" spans="1:1" x14ac:dyDescent="0.2">
      <c r="A1272" s="5"/>
    </row>
    <row r="1273" spans="1:1" x14ac:dyDescent="0.2">
      <c r="A1273" s="5"/>
    </row>
    <row r="1274" spans="1:1" x14ac:dyDescent="0.2">
      <c r="A1274" s="5"/>
    </row>
    <row r="1275" spans="1:1" x14ac:dyDescent="0.2">
      <c r="A1275" s="5"/>
    </row>
    <row r="1276" spans="1:1" x14ac:dyDescent="0.2">
      <c r="A1276" s="5"/>
    </row>
    <row r="1277" spans="1:1" x14ac:dyDescent="0.2">
      <c r="A1277" s="5"/>
    </row>
    <row r="1278" spans="1:1" x14ac:dyDescent="0.2">
      <c r="A1278" s="5"/>
    </row>
    <row r="1279" spans="1:1" x14ac:dyDescent="0.2">
      <c r="A1279" s="5"/>
    </row>
    <row r="1280" spans="1:1" x14ac:dyDescent="0.2">
      <c r="A1280" s="5"/>
    </row>
    <row r="1281" spans="1:1" x14ac:dyDescent="0.2">
      <c r="A1281" s="5"/>
    </row>
    <row r="1282" spans="1:1" x14ac:dyDescent="0.2">
      <c r="A1282" s="5"/>
    </row>
    <row r="1283" spans="1:1" x14ac:dyDescent="0.2">
      <c r="A1283" s="5"/>
    </row>
    <row r="1284" spans="1:1" x14ac:dyDescent="0.2">
      <c r="A1284" s="5"/>
    </row>
    <row r="1285" spans="1:1" x14ac:dyDescent="0.2">
      <c r="A1285" s="5"/>
    </row>
    <row r="1286" spans="1:1" x14ac:dyDescent="0.2">
      <c r="A1286" s="5"/>
    </row>
    <row r="1287" spans="1:1" x14ac:dyDescent="0.2">
      <c r="A1287" s="5"/>
    </row>
    <row r="1288" spans="1:1" x14ac:dyDescent="0.2">
      <c r="A1288" s="5"/>
    </row>
    <row r="1289" spans="1:1" x14ac:dyDescent="0.2">
      <c r="A1289" s="5"/>
    </row>
    <row r="1290" spans="1:1" x14ac:dyDescent="0.2">
      <c r="A1290" s="5"/>
    </row>
    <row r="1291" spans="1:1" x14ac:dyDescent="0.2">
      <c r="A1291" s="5"/>
    </row>
    <row r="1292" spans="1:1" x14ac:dyDescent="0.2">
      <c r="A1292" s="5"/>
    </row>
    <row r="1293" spans="1:1" x14ac:dyDescent="0.2">
      <c r="A1293" s="5"/>
    </row>
    <row r="1294" spans="1:1" x14ac:dyDescent="0.2">
      <c r="A1294" s="5"/>
    </row>
    <row r="1295" spans="1:1" x14ac:dyDescent="0.2">
      <c r="A1295" s="5"/>
    </row>
    <row r="1296" spans="1:1" x14ac:dyDescent="0.2">
      <c r="A1296" s="5"/>
    </row>
    <row r="1297" spans="1:1" x14ac:dyDescent="0.2">
      <c r="A1297" s="5"/>
    </row>
    <row r="1298" spans="1:1" x14ac:dyDescent="0.2">
      <c r="A1298" s="5"/>
    </row>
    <row r="1299" spans="1:1" x14ac:dyDescent="0.2">
      <c r="A1299" s="5"/>
    </row>
    <row r="1300" spans="1:1" x14ac:dyDescent="0.2">
      <c r="A1300" s="5"/>
    </row>
    <row r="1301" spans="1:1" x14ac:dyDescent="0.2">
      <c r="A1301" s="5"/>
    </row>
    <row r="1302" spans="1:1" x14ac:dyDescent="0.2">
      <c r="A1302" s="5"/>
    </row>
    <row r="1303" spans="1:1" x14ac:dyDescent="0.2">
      <c r="A1303" s="5"/>
    </row>
    <row r="1304" spans="1:1" x14ac:dyDescent="0.2">
      <c r="A1304" s="5"/>
    </row>
    <row r="1305" spans="1:1" x14ac:dyDescent="0.2">
      <c r="A1305" s="5"/>
    </row>
    <row r="1306" spans="1:1" x14ac:dyDescent="0.2">
      <c r="A1306" s="5"/>
    </row>
    <row r="1307" spans="1:1" x14ac:dyDescent="0.2">
      <c r="A1307" s="5"/>
    </row>
    <row r="1308" spans="1:1" x14ac:dyDescent="0.2">
      <c r="A1308" s="5"/>
    </row>
    <row r="1309" spans="1:1" x14ac:dyDescent="0.2">
      <c r="A1309" s="5"/>
    </row>
    <row r="1310" spans="1:1" x14ac:dyDescent="0.2">
      <c r="A1310" s="5"/>
    </row>
    <row r="1311" spans="1:1" x14ac:dyDescent="0.2">
      <c r="A1311" s="5"/>
    </row>
    <row r="1312" spans="1:1" x14ac:dyDescent="0.2">
      <c r="A1312" s="5"/>
    </row>
    <row r="1313" spans="1:1" x14ac:dyDescent="0.2">
      <c r="A1313" s="5"/>
    </row>
    <row r="1314" spans="1:1" x14ac:dyDescent="0.2">
      <c r="A1314" s="5"/>
    </row>
    <row r="1315" spans="1:1" x14ac:dyDescent="0.2">
      <c r="A1315" s="5"/>
    </row>
    <row r="1316" spans="1:1" x14ac:dyDescent="0.2">
      <c r="A1316" s="5"/>
    </row>
    <row r="1317" spans="1:1" x14ac:dyDescent="0.2">
      <c r="A1317" s="5"/>
    </row>
    <row r="1318" spans="1:1" x14ac:dyDescent="0.2">
      <c r="A1318" s="5"/>
    </row>
    <row r="1319" spans="1:1" x14ac:dyDescent="0.2">
      <c r="A1319" s="5"/>
    </row>
    <row r="1320" spans="1:1" x14ac:dyDescent="0.2">
      <c r="A1320" s="5"/>
    </row>
    <row r="1321" spans="1:1" x14ac:dyDescent="0.2">
      <c r="A1321" s="5"/>
    </row>
    <row r="1322" spans="1:1" x14ac:dyDescent="0.2">
      <c r="A1322" s="5"/>
    </row>
    <row r="1323" spans="1:1" x14ac:dyDescent="0.2">
      <c r="A1323" s="5"/>
    </row>
    <row r="1324" spans="1:1" x14ac:dyDescent="0.2">
      <c r="A1324" s="5"/>
    </row>
    <row r="1325" spans="1:1" x14ac:dyDescent="0.2">
      <c r="A1325" s="5"/>
    </row>
    <row r="1326" spans="1:1" x14ac:dyDescent="0.2">
      <c r="A1326" s="5"/>
    </row>
    <row r="1327" spans="1:1" x14ac:dyDescent="0.2">
      <c r="A1327" s="5"/>
    </row>
    <row r="1328" spans="1:1" x14ac:dyDescent="0.2">
      <c r="A1328" s="5"/>
    </row>
    <row r="1329" spans="1:1" x14ac:dyDescent="0.2">
      <c r="A1329" s="5"/>
    </row>
    <row r="1330" spans="1:1" x14ac:dyDescent="0.2">
      <c r="A1330" s="5"/>
    </row>
    <row r="1331" spans="1:1" x14ac:dyDescent="0.2">
      <c r="A1331" s="5"/>
    </row>
    <row r="1332" spans="1:1" x14ac:dyDescent="0.2">
      <c r="A1332" s="5"/>
    </row>
    <row r="1333" spans="1:1" x14ac:dyDescent="0.2">
      <c r="A1333" s="5"/>
    </row>
    <row r="1334" spans="1:1" x14ac:dyDescent="0.2">
      <c r="A1334" s="5"/>
    </row>
    <row r="1335" spans="1:1" x14ac:dyDescent="0.2">
      <c r="A1335" s="5"/>
    </row>
    <row r="1336" spans="1:1" x14ac:dyDescent="0.2">
      <c r="A1336" s="5"/>
    </row>
    <row r="1337" spans="1:1" x14ac:dyDescent="0.2">
      <c r="A1337" s="5"/>
    </row>
    <row r="1338" spans="1:1" x14ac:dyDescent="0.2">
      <c r="A1338" s="5"/>
    </row>
    <row r="1339" spans="1:1" x14ac:dyDescent="0.2">
      <c r="A1339" s="5"/>
    </row>
    <row r="1340" spans="1:1" x14ac:dyDescent="0.2">
      <c r="A1340" s="5"/>
    </row>
    <row r="1341" spans="1:1" x14ac:dyDescent="0.2">
      <c r="A1341" s="5"/>
    </row>
    <row r="1342" spans="1:1" x14ac:dyDescent="0.2">
      <c r="A1342" s="5"/>
    </row>
    <row r="1343" spans="1:1" x14ac:dyDescent="0.2">
      <c r="A1343" s="5"/>
    </row>
    <row r="1344" spans="1:1" x14ac:dyDescent="0.2">
      <c r="A1344" s="5"/>
    </row>
    <row r="1345" spans="1:1" x14ac:dyDescent="0.2">
      <c r="A1345" s="5"/>
    </row>
    <row r="1346" spans="1:1" x14ac:dyDescent="0.2">
      <c r="A1346" s="5"/>
    </row>
    <row r="1347" spans="1:1" x14ac:dyDescent="0.2">
      <c r="A1347" s="5"/>
    </row>
    <row r="1348" spans="1:1" x14ac:dyDescent="0.2">
      <c r="A1348" s="5"/>
    </row>
    <row r="1349" spans="1:1" x14ac:dyDescent="0.2">
      <c r="A1349" s="5"/>
    </row>
    <row r="1350" spans="1:1" x14ac:dyDescent="0.2">
      <c r="A1350" s="5"/>
    </row>
    <row r="1351" spans="1:1" x14ac:dyDescent="0.2">
      <c r="A1351" s="5"/>
    </row>
    <row r="1352" spans="1:1" x14ac:dyDescent="0.2">
      <c r="A1352" s="5"/>
    </row>
    <row r="1353" spans="1:1" x14ac:dyDescent="0.2">
      <c r="A1353" s="5"/>
    </row>
    <row r="1354" spans="1:1" x14ac:dyDescent="0.2">
      <c r="A1354" s="5"/>
    </row>
    <row r="1355" spans="1:1" x14ac:dyDescent="0.2">
      <c r="A1355" s="5"/>
    </row>
    <row r="1356" spans="1:1" x14ac:dyDescent="0.2">
      <c r="A1356" s="5"/>
    </row>
    <row r="1357" spans="1:1" x14ac:dyDescent="0.2">
      <c r="A1357" s="5"/>
    </row>
    <row r="1358" spans="1:1" x14ac:dyDescent="0.2">
      <c r="A1358" s="5"/>
    </row>
    <row r="1359" spans="1:1" x14ac:dyDescent="0.2">
      <c r="A1359" s="5"/>
    </row>
    <row r="1360" spans="1:1" x14ac:dyDescent="0.2">
      <c r="A1360" s="5"/>
    </row>
    <row r="1361" spans="1:1" x14ac:dyDescent="0.2">
      <c r="A1361" s="5"/>
    </row>
    <row r="1362" spans="1:1" x14ac:dyDescent="0.2">
      <c r="A1362" s="5"/>
    </row>
    <row r="1363" spans="1:1" x14ac:dyDescent="0.2">
      <c r="A1363" s="5"/>
    </row>
    <row r="1364" spans="1:1" x14ac:dyDescent="0.2">
      <c r="A1364" s="5"/>
    </row>
    <row r="1365" spans="1:1" x14ac:dyDescent="0.2">
      <c r="A1365" s="5"/>
    </row>
    <row r="1366" spans="1:1" x14ac:dyDescent="0.2">
      <c r="A1366" s="5"/>
    </row>
    <row r="1367" spans="1:1" x14ac:dyDescent="0.2">
      <c r="A1367" s="5"/>
    </row>
    <row r="1368" spans="1:1" x14ac:dyDescent="0.2">
      <c r="A1368" s="5"/>
    </row>
    <row r="1369" spans="1:1" x14ac:dyDescent="0.2">
      <c r="A1369" s="5"/>
    </row>
    <row r="1370" spans="1:1" x14ac:dyDescent="0.2">
      <c r="A1370" s="5"/>
    </row>
    <row r="1371" spans="1:1" x14ac:dyDescent="0.2">
      <c r="A1371" s="5"/>
    </row>
    <row r="1372" spans="1:1" x14ac:dyDescent="0.2">
      <c r="A1372" s="5"/>
    </row>
    <row r="1373" spans="1:1" x14ac:dyDescent="0.2">
      <c r="A1373" s="5"/>
    </row>
    <row r="1374" spans="1:1" x14ac:dyDescent="0.2">
      <c r="A1374" s="5"/>
    </row>
    <row r="1375" spans="1:1" x14ac:dyDescent="0.2">
      <c r="A1375" s="5"/>
    </row>
    <row r="1376" spans="1:1" x14ac:dyDescent="0.2">
      <c r="A1376" s="5"/>
    </row>
    <row r="1377" spans="1:1" x14ac:dyDescent="0.2">
      <c r="A1377" s="5"/>
    </row>
    <row r="1378" spans="1:1" x14ac:dyDescent="0.2">
      <c r="A1378" s="5"/>
    </row>
    <row r="1379" spans="1:1" x14ac:dyDescent="0.2">
      <c r="A1379" s="5"/>
    </row>
    <row r="1380" spans="1:1" x14ac:dyDescent="0.2">
      <c r="A1380" s="5"/>
    </row>
    <row r="1381" spans="1:1" x14ac:dyDescent="0.2">
      <c r="A1381" s="5"/>
    </row>
    <row r="1382" spans="1:1" x14ac:dyDescent="0.2">
      <c r="A1382" s="5"/>
    </row>
    <row r="1383" spans="1:1" x14ac:dyDescent="0.2">
      <c r="A1383" s="5"/>
    </row>
    <row r="1384" spans="1:1" x14ac:dyDescent="0.2">
      <c r="A1384" s="5"/>
    </row>
    <row r="1385" spans="1:1" x14ac:dyDescent="0.2">
      <c r="A1385" s="5"/>
    </row>
    <row r="1386" spans="1:1" x14ac:dyDescent="0.2">
      <c r="A1386" s="5"/>
    </row>
    <row r="1387" spans="1:1" x14ac:dyDescent="0.2">
      <c r="A1387" s="5"/>
    </row>
    <row r="1388" spans="1:1" x14ac:dyDescent="0.2">
      <c r="A1388" s="5"/>
    </row>
    <row r="1389" spans="1:1" x14ac:dyDescent="0.2">
      <c r="A1389" s="5"/>
    </row>
    <row r="1390" spans="1:1" x14ac:dyDescent="0.2">
      <c r="A1390" s="5"/>
    </row>
    <row r="1391" spans="1:1" x14ac:dyDescent="0.2">
      <c r="A1391" s="5"/>
    </row>
    <row r="1392" spans="1:1" x14ac:dyDescent="0.2">
      <c r="A1392" s="5"/>
    </row>
    <row r="1393" spans="1:1" x14ac:dyDescent="0.2">
      <c r="A1393" s="5"/>
    </row>
    <row r="1394" spans="1:1" x14ac:dyDescent="0.2">
      <c r="A1394" s="5"/>
    </row>
    <row r="1395" spans="1:1" x14ac:dyDescent="0.2">
      <c r="A1395" s="5"/>
    </row>
    <row r="1396" spans="1:1" x14ac:dyDescent="0.2">
      <c r="A1396" s="5"/>
    </row>
    <row r="1397" spans="1:1" x14ac:dyDescent="0.2">
      <c r="A1397" s="5"/>
    </row>
    <row r="1398" spans="1:1" x14ac:dyDescent="0.2">
      <c r="A1398" s="5"/>
    </row>
    <row r="1399" spans="1:1" x14ac:dyDescent="0.2">
      <c r="A1399" s="5"/>
    </row>
    <row r="1400" spans="1:1" x14ac:dyDescent="0.2">
      <c r="A1400" s="5"/>
    </row>
    <row r="1401" spans="1:1" x14ac:dyDescent="0.2">
      <c r="A1401" s="5"/>
    </row>
    <row r="1402" spans="1:1" x14ac:dyDescent="0.2">
      <c r="A1402" s="5"/>
    </row>
    <row r="1403" spans="1:1" x14ac:dyDescent="0.2">
      <c r="A1403" s="5"/>
    </row>
    <row r="1404" spans="1:1" x14ac:dyDescent="0.2">
      <c r="A1404" s="5"/>
    </row>
    <row r="1405" spans="1:1" x14ac:dyDescent="0.2">
      <c r="A1405" s="5"/>
    </row>
    <row r="1406" spans="1:1" x14ac:dyDescent="0.2">
      <c r="A1406" s="5"/>
    </row>
    <row r="1407" spans="1:1" x14ac:dyDescent="0.2">
      <c r="A1407" s="5"/>
    </row>
    <row r="1408" spans="1:1" x14ac:dyDescent="0.2">
      <c r="A1408" s="5"/>
    </row>
    <row r="1409" spans="1:1" x14ac:dyDescent="0.2">
      <c r="A1409" s="5"/>
    </row>
    <row r="1410" spans="1:1" x14ac:dyDescent="0.2">
      <c r="A1410" s="5"/>
    </row>
    <row r="1411" spans="1:1" x14ac:dyDescent="0.2">
      <c r="A1411" s="5"/>
    </row>
    <row r="1412" spans="1:1" x14ac:dyDescent="0.2">
      <c r="A1412" s="5"/>
    </row>
    <row r="1413" spans="1:1" x14ac:dyDescent="0.2">
      <c r="A1413" s="5"/>
    </row>
    <row r="1414" spans="1:1" x14ac:dyDescent="0.2">
      <c r="A1414" s="5"/>
    </row>
    <row r="1415" spans="1:1" x14ac:dyDescent="0.2">
      <c r="A1415" s="5"/>
    </row>
    <row r="1416" spans="1:1" x14ac:dyDescent="0.2">
      <c r="A1416" s="5"/>
    </row>
    <row r="1417" spans="1:1" x14ac:dyDescent="0.2">
      <c r="A1417" s="5"/>
    </row>
    <row r="1418" spans="1:1" x14ac:dyDescent="0.2">
      <c r="A1418" s="5"/>
    </row>
    <row r="1419" spans="1:1" x14ac:dyDescent="0.2">
      <c r="A1419" s="5"/>
    </row>
    <row r="1420" spans="1:1" x14ac:dyDescent="0.2">
      <c r="A1420" s="5"/>
    </row>
    <row r="1421" spans="1:1" x14ac:dyDescent="0.2">
      <c r="A1421" s="5"/>
    </row>
    <row r="1422" spans="1:1" x14ac:dyDescent="0.2">
      <c r="A1422" s="5"/>
    </row>
    <row r="1423" spans="1:1" x14ac:dyDescent="0.2">
      <c r="A1423" s="5"/>
    </row>
    <row r="1424" spans="1:1" x14ac:dyDescent="0.2">
      <c r="A1424" s="5"/>
    </row>
    <row r="1425" spans="1:1" x14ac:dyDescent="0.2">
      <c r="A1425" s="5"/>
    </row>
    <row r="1426" spans="1:1" x14ac:dyDescent="0.2">
      <c r="A1426" s="5"/>
    </row>
    <row r="1427" spans="1:1" x14ac:dyDescent="0.2">
      <c r="A1427" s="5"/>
    </row>
    <row r="1428" spans="1:1" x14ac:dyDescent="0.2">
      <c r="A1428" s="5"/>
    </row>
    <row r="1429" spans="1:1" x14ac:dyDescent="0.2">
      <c r="A1429" s="5"/>
    </row>
    <row r="1430" spans="1:1" x14ac:dyDescent="0.2">
      <c r="A1430" s="5"/>
    </row>
    <row r="1431" spans="1:1" x14ac:dyDescent="0.2">
      <c r="A1431" s="5"/>
    </row>
    <row r="1432" spans="1:1" x14ac:dyDescent="0.2">
      <c r="A1432" s="5"/>
    </row>
    <row r="1433" spans="1:1" x14ac:dyDescent="0.2">
      <c r="A1433" s="5"/>
    </row>
    <row r="1434" spans="1:1" x14ac:dyDescent="0.2">
      <c r="A1434" s="5"/>
    </row>
    <row r="1435" spans="1:1" x14ac:dyDescent="0.2">
      <c r="A1435" s="5"/>
    </row>
    <row r="1436" spans="1:1" x14ac:dyDescent="0.2">
      <c r="A1436" s="5"/>
    </row>
    <row r="1437" spans="1:1" x14ac:dyDescent="0.2">
      <c r="A1437" s="5"/>
    </row>
    <row r="1438" spans="1:1" x14ac:dyDescent="0.2">
      <c r="A1438" s="5"/>
    </row>
    <row r="1439" spans="1:1" x14ac:dyDescent="0.2">
      <c r="A1439" s="5"/>
    </row>
    <row r="1440" spans="1:1" x14ac:dyDescent="0.2">
      <c r="A1440" s="5"/>
    </row>
    <row r="1441" spans="1:1" x14ac:dyDescent="0.2">
      <c r="A1441" s="5"/>
    </row>
    <row r="1442" spans="1:1" x14ac:dyDescent="0.2">
      <c r="A1442" s="5"/>
    </row>
    <row r="1443" spans="1:1" x14ac:dyDescent="0.2">
      <c r="A1443" s="5"/>
    </row>
    <row r="1444" spans="1:1" x14ac:dyDescent="0.2">
      <c r="A1444" s="5"/>
    </row>
    <row r="1445" spans="1:1" x14ac:dyDescent="0.2">
      <c r="A1445" s="5"/>
    </row>
    <row r="1446" spans="1:1" x14ac:dyDescent="0.2">
      <c r="A1446" s="5"/>
    </row>
    <row r="1447" spans="1:1" x14ac:dyDescent="0.2">
      <c r="A1447" s="5"/>
    </row>
    <row r="1448" spans="1:1" x14ac:dyDescent="0.2">
      <c r="A1448" s="5"/>
    </row>
    <row r="1449" spans="1:1" x14ac:dyDescent="0.2">
      <c r="A1449" s="5"/>
    </row>
    <row r="1450" spans="1:1" x14ac:dyDescent="0.2">
      <c r="A1450" s="5"/>
    </row>
    <row r="1451" spans="1:1" x14ac:dyDescent="0.2">
      <c r="A1451" s="5"/>
    </row>
    <row r="1452" spans="1:1" x14ac:dyDescent="0.2">
      <c r="A1452" s="5"/>
    </row>
    <row r="1453" spans="1:1" x14ac:dyDescent="0.2">
      <c r="A1453" s="5"/>
    </row>
    <row r="1454" spans="1:1" x14ac:dyDescent="0.2">
      <c r="A1454" s="5"/>
    </row>
    <row r="1455" spans="1:1" x14ac:dyDescent="0.2">
      <c r="A1455" s="5"/>
    </row>
    <row r="1456" spans="1:1" x14ac:dyDescent="0.2">
      <c r="A1456" s="5"/>
    </row>
    <row r="1457" spans="1:1" x14ac:dyDescent="0.2">
      <c r="A1457" s="5"/>
    </row>
    <row r="1458" spans="1:1" x14ac:dyDescent="0.2">
      <c r="A1458" s="5"/>
    </row>
    <row r="1459" spans="1:1" x14ac:dyDescent="0.2">
      <c r="A1459" s="5"/>
    </row>
    <row r="1460" spans="1:1" x14ac:dyDescent="0.2">
      <c r="A1460" s="5"/>
    </row>
    <row r="1461" spans="1:1" x14ac:dyDescent="0.2">
      <c r="A1461" s="5"/>
    </row>
    <row r="1462" spans="1:1" x14ac:dyDescent="0.2">
      <c r="A1462" s="5"/>
    </row>
    <row r="1463" spans="1:1" x14ac:dyDescent="0.2">
      <c r="A1463" s="5"/>
    </row>
    <row r="1464" spans="1:1" x14ac:dyDescent="0.2">
      <c r="A1464" s="5"/>
    </row>
    <row r="1465" spans="1:1" x14ac:dyDescent="0.2">
      <c r="A1465" s="5"/>
    </row>
    <row r="1466" spans="1:1" x14ac:dyDescent="0.2">
      <c r="A1466" s="5"/>
    </row>
    <row r="1467" spans="1:1" x14ac:dyDescent="0.2">
      <c r="A1467" s="5"/>
    </row>
    <row r="1468" spans="1:1" x14ac:dyDescent="0.2">
      <c r="A1468" s="5"/>
    </row>
    <row r="1469" spans="1:1" x14ac:dyDescent="0.2">
      <c r="A1469" s="5"/>
    </row>
    <row r="1470" spans="1:1" x14ac:dyDescent="0.2">
      <c r="A1470" s="5"/>
    </row>
    <row r="1471" spans="1:1" x14ac:dyDescent="0.2">
      <c r="A1471" s="5"/>
    </row>
    <row r="1472" spans="1:1" x14ac:dyDescent="0.2">
      <c r="A1472" s="5"/>
    </row>
    <row r="1473" spans="1:1" x14ac:dyDescent="0.2">
      <c r="A1473" s="5"/>
    </row>
    <row r="1474" spans="1:1" x14ac:dyDescent="0.2">
      <c r="A1474" s="5"/>
    </row>
    <row r="1475" spans="1:1" x14ac:dyDescent="0.2">
      <c r="A1475" s="5"/>
    </row>
    <row r="1476" spans="1:1" x14ac:dyDescent="0.2">
      <c r="A1476" s="5"/>
    </row>
    <row r="1477" spans="1:1" x14ac:dyDescent="0.2">
      <c r="A1477" s="5"/>
    </row>
    <row r="1478" spans="1:1" x14ac:dyDescent="0.2">
      <c r="A1478" s="5"/>
    </row>
    <row r="1479" spans="1:1" x14ac:dyDescent="0.2">
      <c r="A1479" s="5"/>
    </row>
    <row r="1480" spans="1:1" x14ac:dyDescent="0.2">
      <c r="A1480" s="5"/>
    </row>
    <row r="1481" spans="1:1" x14ac:dyDescent="0.2">
      <c r="A1481" s="5"/>
    </row>
    <row r="1482" spans="1:1" x14ac:dyDescent="0.2">
      <c r="A1482" s="5"/>
    </row>
    <row r="1483" spans="1:1" x14ac:dyDescent="0.2">
      <c r="A1483" s="5"/>
    </row>
    <row r="1484" spans="1:1" x14ac:dyDescent="0.2">
      <c r="A1484" s="5"/>
    </row>
    <row r="1485" spans="1:1" x14ac:dyDescent="0.2">
      <c r="A1485" s="5"/>
    </row>
    <row r="1486" spans="1:1" x14ac:dyDescent="0.2">
      <c r="A1486" s="5"/>
    </row>
    <row r="1487" spans="1:1" x14ac:dyDescent="0.2">
      <c r="A1487" s="5"/>
    </row>
    <row r="1488" spans="1:1" x14ac:dyDescent="0.2">
      <c r="A1488" s="5"/>
    </row>
    <row r="1489" spans="1:1" x14ac:dyDescent="0.2">
      <c r="A1489" s="5"/>
    </row>
    <row r="1490" spans="1:1" x14ac:dyDescent="0.2">
      <c r="A1490" s="5"/>
    </row>
    <row r="1491" spans="1:1" x14ac:dyDescent="0.2">
      <c r="A1491" s="5"/>
    </row>
    <row r="1492" spans="1:1" x14ac:dyDescent="0.2">
      <c r="A1492" s="5"/>
    </row>
    <row r="1493" spans="1:1" x14ac:dyDescent="0.2">
      <c r="A1493" s="5"/>
    </row>
    <row r="1494" spans="1:1" x14ac:dyDescent="0.2">
      <c r="A1494" s="5"/>
    </row>
    <row r="1495" spans="1:1" x14ac:dyDescent="0.2">
      <c r="A1495" s="5"/>
    </row>
    <row r="1496" spans="1:1" x14ac:dyDescent="0.2">
      <c r="A1496" s="5"/>
    </row>
    <row r="1497" spans="1:1" x14ac:dyDescent="0.2">
      <c r="A1497" s="5"/>
    </row>
    <row r="1498" spans="1:1" x14ac:dyDescent="0.2">
      <c r="A1498" s="5"/>
    </row>
    <row r="1499" spans="1:1" x14ac:dyDescent="0.2">
      <c r="A1499" s="5"/>
    </row>
    <row r="1500" spans="1:1" x14ac:dyDescent="0.2">
      <c r="A1500" s="5"/>
    </row>
    <row r="1501" spans="1:1" x14ac:dyDescent="0.2">
      <c r="A1501" s="5"/>
    </row>
  </sheetData>
  <conditionalFormatting sqref="A1:B1">
    <cfRule type="duplicateValues" dxfId="53" priority="9"/>
  </conditionalFormatting>
  <conditionalFormatting sqref="F1 I1">
    <cfRule type="duplicateValues" dxfId="52" priority="8"/>
  </conditionalFormatting>
  <conditionalFormatting sqref="A2:A9">
    <cfRule type="duplicateValues" dxfId="51" priority="6"/>
  </conditionalFormatting>
  <conditionalFormatting sqref="A10:A11 A13:A1501">
    <cfRule type="duplicateValues" dxfId="50" priority="5"/>
  </conditionalFormatting>
  <conditionalFormatting sqref="A1:A11 A13:A1048576">
    <cfRule type="duplicateValues" dxfId="42" priority="4"/>
  </conditionalFormatting>
  <conditionalFormatting sqref="A12">
    <cfRule type="duplicateValues" dxfId="39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Q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g b h 4 q 4 A A A D 4 A A A A E g A A A E N v b m Z p Z y 9 Q Y W N r Y W d l L n h t b I S P s Q 6 C M B i E d x P f g X S n L Z g o k p 8 y u E p i Y m J Y G 2 i g E V p D i + X d H H w k X 0 G I o m 6 O d / c l d / e 4 3 S E d 2 s a 7 i s 5 I r R I U Y I o 8 Y 7 k q e a O V S J D S K G X L B R x 4 c e a V 8 E Z a m X g w Z Y J q a y 8 x I c 4 5 7 F Z Y d x U J K Q 1 I n u 2 P R S 1 a j j 6 w / A / 7 U k 2 1 h U A M T q 8 1 L M T b N Q 6 i i G 4 w B T K 7 k E n 1 J c J x 8 Z T + m L D r G 9 t 3 g g n j Z z m Q W Q J 5 n 2 B P A A A A / / 8 D A F B L A w Q U A A I A C A A A A C E A l U Z u 4 a I B A A C / A w A A E w A A A E Z v c m 1 1 b G F z L 1 N l Y 3 R p b 2 4 x L m 1 0 U k 1 r G z E Q v R v y H 4 R y s W F Z W D f p o W E P w e 7 X J W 2 x S w 9 x M b P S x B m q 1 S w a r W l q / N + r j Q M J y K u L R u / N j N 4 M T 9 B E Y q 9 W p 7 u 6 m U z k E Q J a d a n v e t y z s m z 6 F n 1 M E a q I f y N r V S u H 8 W K i 0 v k W a I c + I Q v Z l 8 u X 3 O k n c l g u 2 M f 0 k K l e f N j 8 F A y y s S g Q A j s H l k M p 6 G G z R P k T u d u M / V Y a 2 e t Z c b 9 E R y 1 F D L U u d K E W 7 P r W S z 2 v C v X R G 7 b k d 3 U 1 v 5 4 X 6 k f P E V f x y W H 9 G p Z 3 7 P H 3 r D i p v t S p B h r 8 l 3 S I 6 g K 3 v K c U D q O t o U n p 3 w c s 4 h c E m 4 R P T 2 M W 6 v 4 F v 3 V u Z c B B k D q G / m 3 j N X W s D L Q N p d 6 v / d Y B v D x w a E / C 1 0 8 d y n R U R n E 4 a M 9 t E z C N G l P u 8 y 6 O h T r o R z C E 3 k J G t L 0 n Q x 1 x x l j s I E R 4 3 m t G x q T 3 M / h B b F Z H A Y 1 J t s g Y Q 7 0 F u x z l 3 / 4 4 n h X R 4 Q N 7 r k a Z e c Z g C + S q 8 3 C e n Y y M s m J D 4 F A y V i h 5 / h c 2 + X j J T j u + l a H w z F 4 y Y J s L 2 u Z i t u 9 y 6 C q H r h P 0 1 c f 3 V + V g k u N x d j E h f 9 5 d N / 8 B A A D / / w M A U E s B A i 0 A F A A G A A g A A A A h A C r d q k D S A A A A N w E A A B M A A A A A A A A A A A A A A A A A A A A A A F t D b 2 5 0 Z W 5 0 X 1 R 5 c G V z X S 5 4 b W x Q S w E C L Q A U A A I A C A A A A C E A A g b h 4 q 4 A A A D 4 A A A A E g A A A A A A A A A A A A A A A A A L A w A A Q 2 9 u Z m l n L 1 B h Y 2 t h Z 2 U u e G 1 s U E s B A i 0 A F A A C A A g A A A A h A J V G b u G i A Q A A v w M A A B M A A A A A A A A A A A A A A A A A 6 Q M A A E Z v c m 1 1 b G F z L 1 N l Y 3 R p b 2 4 x L m 1 Q S w U G A A A A A A M A A w D C A A A A v A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w W A A A A A A A A e h Y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O d W V 2 b y U y M G R v Y 3 V t Z W 5 0 b y U y M G R l J T I w d G V 4 d G 8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T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M y 0 x N V Q x N D o w O D o x O C 4 1 O T I w N D g 1 W i I v P j x F b n R y e S B U e X B l P S J G a W x s Q 2 9 s d W 1 u V H l w Z X M i I F Z h b H V l P S J z Q m d Z R 0 J n W U d C Z 1 l H Q m d Z R 0 J n W U d C Z 1 l H Q m d Z R C I v P j x F b n R y e S B U e X B l P S J G a W x s Q 2 9 s d W 1 u T m F t Z X M i I F Z h b H V l P S J z W y Z x d W 9 0 O 2 5 v b W J y Z S Z x d W 9 0 O y w m c X V v d D t o Y W N p Z W 5 k Y S Z x d W 9 0 O y w m c X V v d D t t d W 5 p Y 2 l w a W 8 m c X V v d D s s J n F 1 b 3 Q 7 Z G V w Y X J 0 Y W 1 l b n R v J n F 1 b 3 Q 7 L C Z x d W 9 0 O 3 R p c G 9 H Y W 5 h Z G 8 m c X V v d D s s J n F 1 b 3 Q 7 Z G l y Z W N j a W 9 u J n F 1 b 3 Q 7 L C Z x d W 9 0 O 2 N p d W R h Z E R p c m V j Y 2 l v b i Z x d W 9 0 O y w m c X V v d D t k Z X B h c n R h b W V u d G 9 E a X J l Y 2 N p b 2 4 m c X V v d D s s J n F 1 b 3 Q 7 d G V s Z W Z v b m 8 x J n F 1 b 3 Q 7 L C Z x d W 9 0 O 3 R l b G V m b 2 5 v M i Z x d W 9 0 O y w m c X V v d D t l b W F p b D E m c X V v d D s s J n F 1 b 3 Q 7 Z W 1 h a W w y J n F 1 b 3 Q 7 L C Z x d W 9 0 O 3 J l Z G V z U 2 9 j a W F s Z X M m c X V v d D s s J n F 1 b 3 Q 7 c 2 l 0 a W 9 X Z W I m c X V v d D s s J n F 1 b 3 Q 7 Y 2 9 k a W d v Q X N v Y 2 l h Z G 8 m c X V v d D s s J n F 1 b 3 Q 7 Q 2 9 s d W 1 u M S Z x d W 9 0 O y w m c X V v d D t f M S Z x d W 9 0 O y w m c X V v d D t f M i Z x d W 9 0 O y w m c X V v d D t f M y Z x d W 9 0 O y w m c X V v d D t f N C Z x d W 9 0 O y w m c X V v d D t f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h c m d l d E 5 h b W V D d X N 0 b 2 1 p e m V k I i B W Y W x 1 Z T 0 i b D E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V 2 b y B k b 2 N 1 b W V u d G 8 g Z G U g d G V 4 d G 8 v V G l w b y B j Y W 1 i a W F k b y 5 7 b m 9 t Y n J l L D B 9 J n F 1 b 3 Q 7 L C Z x d W 9 0 O 1 N l Y 3 R p b 2 4 x L 0 5 1 Z X Z v I G R v Y 3 V t Z W 5 0 b y B k Z S B 0 Z X h 0 b y 9 U a X B v I G N h b W J p Y W R v L n t o Y W N p Z W 5 k Y S w x f S Z x d W 9 0 O y w m c X V v d D t T Z W N 0 a W 9 u M S 9 O d W V 2 b y B k b 2 N 1 b W V u d G 8 g Z G U g d G V 4 d G 8 v V G l w b y B j Y W 1 i a W F k b y 5 7 b X V u a W N p c G l v L D J 9 J n F 1 b 3 Q 7 L C Z x d W 9 0 O 1 N l Y 3 R p b 2 4 x L 0 5 1 Z X Z v I G R v Y 3 V t Z W 5 0 b y B k Z S B 0 Z X h 0 b y 9 U a X B v I G N h b W J p Y W R v L n t k Z X B h c n R h b W V u d G 8 s M 3 0 m c X V v d D s s J n F 1 b 3 Q 7 U 2 V j d G l v b j E v T n V l d m 8 g Z G 9 j d W 1 l b n R v I G R l I H R l e H R v L 1 R p c G 8 g Y 2 F t Y m l h Z G 8 u e 3 R p c G 9 H Y W 5 h Z G 8 s N H 0 m c X V v d D s s J n F 1 b 3 Q 7 U 2 V j d G l v b j E v T n V l d m 8 g Z G 9 j d W 1 l b n R v I G R l I H R l e H R v L 1 R p c G 8 g Y 2 F t Y m l h Z G 8 u e 2 R p c m V j Y 2 l v b i w 1 f S Z x d W 9 0 O y w m c X V v d D t T Z W N 0 a W 9 u M S 9 O d W V 2 b y B k b 2 N 1 b W V u d G 8 g Z G U g d G V 4 d G 8 v V G l w b y B j Y W 1 i a W F k b y 5 7 Y 2 l 1 Z G F k R G l y Z W N j a W 9 u L D Z 9 J n F 1 b 3 Q 7 L C Z x d W 9 0 O 1 N l Y 3 R p b 2 4 x L 0 5 1 Z X Z v I G R v Y 3 V t Z W 5 0 b y B k Z S B 0 Z X h 0 b y 9 U a X B v I G N h b W J p Y W R v L n t k Z X B h c n R h b W V u d G 9 E a X J l Y 2 N p b 2 4 s N 3 0 m c X V v d D s s J n F 1 b 3 Q 7 U 2 V j d G l v b j E v T n V l d m 8 g Z G 9 j d W 1 l b n R v I G R l I H R l e H R v L 1 R p c G 8 g Y 2 F t Y m l h Z G 8 u e 3 R l b G V m b 2 5 v M S w 4 f S Z x d W 9 0 O y w m c X V v d D t T Z W N 0 a W 9 u M S 9 O d W V 2 b y B k b 2 N 1 b W V u d G 8 g Z G U g d G V 4 d G 8 v V G l w b y B j Y W 1 i a W F k b y 5 7 d G V s Z W Z v b m 8 y L D l 9 J n F 1 b 3 Q 7 L C Z x d W 9 0 O 1 N l Y 3 R p b 2 4 x L 0 5 1 Z X Z v I G R v Y 3 V t Z W 5 0 b y B k Z S B 0 Z X h 0 b y 9 U a X B v I G N h b W J p Y W R v L n t l b W F p b D E s M T B 9 J n F 1 b 3 Q 7 L C Z x d W 9 0 O 1 N l Y 3 R p b 2 4 x L 0 5 1 Z X Z v I G R v Y 3 V t Z W 5 0 b y B k Z S B 0 Z X h 0 b y 9 U a X B v I G N h b W J p Y W R v L n t l b W F p b D I s M T F 9 J n F 1 b 3 Q 7 L C Z x d W 9 0 O 1 N l Y 3 R p b 2 4 x L 0 5 1 Z X Z v I G R v Y 3 V t Z W 5 0 b y B k Z S B 0 Z X h 0 b y 9 U a X B v I G N h b W J p Y W R v L n t y Z W R l c 1 N v Y 2 l h b G V z L D E y f S Z x d W 9 0 O y w m c X V v d D t T Z W N 0 a W 9 u M S 9 O d W V 2 b y B k b 2 N 1 b W V u d G 8 g Z G U g d G V 4 d G 8 v V G l w b y B j Y W 1 i a W F k b y 5 7 c 2 l 0 a W 9 X Z W I s M T N 9 J n F 1 b 3 Q 7 L C Z x d W 9 0 O 1 N l Y 3 R p b 2 4 x L 0 5 1 Z X Z v I G R v Y 3 V t Z W 5 0 b y B k Z S B 0 Z X h 0 b y 9 U a X B v I G N h b W J p Y W R v L n t j b 2 R p Z 2 9 B c 2 9 j a W F k b y w x N H 0 m c X V v d D s s J n F 1 b 3 Q 7 U 2 V j d G l v b j E v T n V l d m 8 g Z G 9 j d W 1 l b n R v I G R l I H R l e H R v L 1 R p c G 8 g Y 2 F t Y m l h Z G 8 u e y w x N X 0 m c X V v d D s s J n F 1 b 3 Q 7 U 2 V j d G l v b j E v T n V l d m 8 g Z G 9 j d W 1 l b n R v I G R l I H R l e H R v L 1 R p c G 8 g Y 2 F t Y m l h Z G 8 u e 1 8 x L D E 2 f S Z x d W 9 0 O y w m c X V v d D t T Z W N 0 a W 9 u M S 9 O d W V 2 b y B k b 2 N 1 b W V u d G 8 g Z G U g d G V 4 d G 8 v V G l w b y B j Y W 1 i a W F k b y 5 7 X z I s M T d 9 J n F 1 b 3 Q 7 L C Z x d W 9 0 O 1 N l Y 3 R p b 2 4 x L 0 5 1 Z X Z v I G R v Y 3 V t Z W 5 0 b y B k Z S B 0 Z X h 0 b y 9 U a X B v I G N h b W J p Y W R v L n t f M y w x O H 0 m c X V v d D s s J n F 1 b 3 Q 7 U 2 V j d G l v b j E v T n V l d m 8 g Z G 9 j d W 1 l b n R v I G R l I H R l e H R v L 1 R p c G 8 g Y 2 F t Y m l h Z G 8 u e 1 8 0 L D E 5 f S Z x d W 9 0 O y w m c X V v d D t T Z W N 0 a W 9 u M S 9 O d W V 2 b y B k b 2 N 1 b W V u d G 8 g Z G U g d G V 4 d G 8 v V G l w b y B j Y W 1 i a W F k b y 5 7 X z U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O d W V 2 b y B k b 2 N 1 b W V u d G 8 g Z G U g d G V 4 d G 8 v V G l w b y B j Y W 1 i a W F k b y 5 7 b m 9 t Y n J l L D B 9 J n F 1 b 3 Q 7 L C Z x d W 9 0 O 1 N l Y 3 R p b 2 4 x L 0 5 1 Z X Z v I G R v Y 3 V t Z W 5 0 b y B k Z S B 0 Z X h 0 b y 9 U a X B v I G N h b W J p Y W R v L n t o Y W N p Z W 5 k Y S w x f S Z x d W 9 0 O y w m c X V v d D t T Z W N 0 a W 9 u M S 9 O d W V 2 b y B k b 2 N 1 b W V u d G 8 g Z G U g d G V 4 d G 8 v V G l w b y B j Y W 1 i a W F k b y 5 7 b X V u a W N p c G l v L D J 9 J n F 1 b 3 Q 7 L C Z x d W 9 0 O 1 N l Y 3 R p b 2 4 x L 0 5 1 Z X Z v I G R v Y 3 V t Z W 5 0 b y B k Z S B 0 Z X h 0 b y 9 U a X B v I G N h b W J p Y W R v L n t k Z X B h c n R h b W V u d G 8 s M 3 0 m c X V v d D s s J n F 1 b 3 Q 7 U 2 V j d G l v b j E v T n V l d m 8 g Z G 9 j d W 1 l b n R v I G R l I H R l e H R v L 1 R p c G 8 g Y 2 F t Y m l h Z G 8 u e 3 R p c G 9 H Y W 5 h Z G 8 s N H 0 m c X V v d D s s J n F 1 b 3 Q 7 U 2 V j d G l v b j E v T n V l d m 8 g Z G 9 j d W 1 l b n R v I G R l I H R l e H R v L 1 R p c G 8 g Y 2 F t Y m l h Z G 8 u e 2 R p c m V j Y 2 l v b i w 1 f S Z x d W 9 0 O y w m c X V v d D t T Z W N 0 a W 9 u M S 9 O d W V 2 b y B k b 2 N 1 b W V u d G 8 g Z G U g d G V 4 d G 8 v V G l w b y B j Y W 1 i a W F k b y 5 7 Y 2 l 1 Z G F k R G l y Z W N j a W 9 u L D Z 9 J n F 1 b 3 Q 7 L C Z x d W 9 0 O 1 N l Y 3 R p b 2 4 x L 0 5 1 Z X Z v I G R v Y 3 V t Z W 5 0 b y B k Z S B 0 Z X h 0 b y 9 U a X B v I G N h b W J p Y W R v L n t k Z X B h c n R h b W V u d G 9 E a X J l Y 2 N p b 2 4 s N 3 0 m c X V v d D s s J n F 1 b 3 Q 7 U 2 V j d G l v b j E v T n V l d m 8 g Z G 9 j d W 1 l b n R v I G R l I H R l e H R v L 1 R p c G 8 g Y 2 F t Y m l h Z G 8 u e 3 R l b G V m b 2 5 v M S w 4 f S Z x d W 9 0 O y w m c X V v d D t T Z W N 0 a W 9 u M S 9 O d W V 2 b y B k b 2 N 1 b W V u d G 8 g Z G U g d G V 4 d G 8 v V G l w b y B j Y W 1 i a W F k b y 5 7 d G V s Z W Z v b m 8 y L D l 9 J n F 1 b 3 Q 7 L C Z x d W 9 0 O 1 N l Y 3 R p b 2 4 x L 0 5 1 Z X Z v I G R v Y 3 V t Z W 5 0 b y B k Z S B 0 Z X h 0 b y 9 U a X B v I G N h b W J p Y W R v L n t l b W F p b D E s M T B 9 J n F 1 b 3 Q 7 L C Z x d W 9 0 O 1 N l Y 3 R p b 2 4 x L 0 5 1 Z X Z v I G R v Y 3 V t Z W 5 0 b y B k Z S B 0 Z X h 0 b y 9 U a X B v I G N h b W J p Y W R v L n t l b W F p b D I s M T F 9 J n F 1 b 3 Q 7 L C Z x d W 9 0 O 1 N l Y 3 R p b 2 4 x L 0 5 1 Z X Z v I G R v Y 3 V t Z W 5 0 b y B k Z S B 0 Z X h 0 b y 9 U a X B v I G N h b W J p Y W R v L n t y Z W R l c 1 N v Y 2 l h b G V z L D E y f S Z x d W 9 0 O y w m c X V v d D t T Z W N 0 a W 9 u M S 9 O d W V 2 b y B k b 2 N 1 b W V u d G 8 g Z G U g d G V 4 d G 8 v V G l w b y B j Y W 1 i a W F k b y 5 7 c 2 l 0 a W 9 X Z W I s M T N 9 J n F 1 b 3 Q 7 L C Z x d W 9 0 O 1 N l Y 3 R p b 2 4 x L 0 5 1 Z X Z v I G R v Y 3 V t Z W 5 0 b y B k Z S B 0 Z X h 0 b y 9 U a X B v I G N h b W J p Y W R v L n t j b 2 R p Z 2 9 B c 2 9 j a W F k b y w x N H 0 m c X V v d D s s J n F 1 b 3 Q 7 U 2 V j d G l v b j E v T n V l d m 8 g Z G 9 j d W 1 l b n R v I G R l I H R l e H R v L 1 R p c G 8 g Y 2 F t Y m l h Z G 8 u e y w x N X 0 m c X V v d D s s J n F 1 b 3 Q 7 U 2 V j d G l v b j E v T n V l d m 8 g Z G 9 j d W 1 l b n R v I G R l I H R l e H R v L 1 R p c G 8 g Y 2 F t Y m l h Z G 8 u e 1 8 x L D E 2 f S Z x d W 9 0 O y w m c X V v d D t T Z W N 0 a W 9 u M S 9 O d W V 2 b y B k b 2 N 1 b W V u d G 8 g Z G U g d G V 4 d G 8 v V G l w b y B j Y W 1 i a W F k b y 5 7 X z I s M T d 9 J n F 1 b 3 Q 7 L C Z x d W 9 0 O 1 N l Y 3 R p b 2 4 x L 0 5 1 Z X Z v I G R v Y 3 V t Z W 5 0 b y B k Z S B 0 Z X h 0 b y 9 U a X B v I G N h b W J p Y W R v L n t f M y w x O H 0 m c X V v d D s s J n F 1 b 3 Q 7 U 2 V j d G l v b j E v T n V l d m 8 g Z G 9 j d W 1 l b n R v I G R l I H R l e H R v L 1 R p c G 8 g Y 2 F t Y m l h Z G 8 u e 1 8 0 L D E 5 f S Z x d W 9 0 O y w m c X V v d D t T Z W N 0 a W 9 u M S 9 O d W V 2 b y B k b 2 N 1 b W V u d G 8 g Z G U g d G V 4 d G 8 v V G l w b y B j Y W 1 i a W F k b y 5 7 X z U s M j B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Q 3 J p Y W R v c m V z R G l y Z W N 0 b 3 J p b y I v P j w v U 3 R h Y m x l R W 5 0 c m l l c z 4 8 L 0 l 0 Z W 0 + P E l 0 Z W 0 + P E l 0 Z W 1 M b 2 N h d G l v b j 4 8 S X R l b V R 5 c G U + R m 9 y b X V s Y T w v S X R l b V R 5 c G U + P E l 0 Z W 1 Q Y X R o P l N l Y 3 R p b 2 4 x L 0 5 1 Z X Z v J T I w Z G 9 j d W 1 l b n R v J T I w Z G U l M j B 0 Z X h 0 b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5 1 Z X Z v J T I w Z G 9 j d W 1 l b n R v J T I w Z G U l M j B 0 Z X h 0 b y 9 F b m N h Y m V 6 Y W R v c y U y M H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5 1 Z X Z v J T I w Z G 9 j d W 1 l b n R v J T I w Z G U l M j B 0 Z X h 0 b y 9 U a X B v J T I w Y 2 F t Y m l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G O v r v c c v m N P p x E D z 0 x n 8 W g A A A A A A g A A A A A A A 2 Y A A M A A A A A Q A A A A M g i R v D 0 7 f U f l K 8 u B i w q q M Q A A A A A E g A A A o A A A A B A A A A D d T m y d P d O W w u 5 / s D t i U K Y m U A A A A K D r F 8 P W S 1 4 Z c I N D y y c 9 W e r n 8 X 6 v / O p l c s w F 0 V r Z 3 c 8 n 7 t V W n 7 0 7 Z A K E a z Q J Q r z m z p h 6 + e d a Z 7 W T i d j R u P 4 h + a a 4 k U K k o v V N d O l J g d J W w B R G F A A A A L 1 + h 0 5 5 k t F t C 1 F B A r r E p O U H R E F F < / D a t a M a s h u p > 
</file>

<file path=customXml/itemProps1.xml><?xml version="1.0" encoding="utf-8"?>
<ds:datastoreItem xmlns:ds="http://schemas.openxmlformats.org/officeDocument/2006/customXml" ds:itemID="{838FE364-85F1-449D-90D1-C2088B85AB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directorioCriadores</vt:lpstr>
      <vt:lpstr>directorioActualizable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Moncada</dc:creator>
  <cp:lastModifiedBy>Andres Moncada</cp:lastModifiedBy>
  <dcterms:created xsi:type="dcterms:W3CDTF">2024-03-15T14:06:45Z</dcterms:created>
  <dcterms:modified xsi:type="dcterms:W3CDTF">2024-04-10T17:31:00Z</dcterms:modified>
</cp:coreProperties>
</file>