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dhar\Downloads\"/>
    </mc:Choice>
  </mc:AlternateContent>
  <xr:revisionPtr revIDLastSave="0" documentId="13_ncr:1_{55E80B38-7447-498A-A868-DD66499D565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main dashboard" sheetId="1" r:id="rId1"/>
    <sheet name="repair in distance" sheetId="2" r:id="rId2"/>
    <sheet name="input data" sheetId="5" r:id="rId3"/>
    <sheet name="insurance data" sheetId="6" r:id="rId4"/>
    <sheet name="repair in years" sheetId="4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D2" i="5" s="1"/>
  <c r="F8" i="1"/>
  <c r="F6" i="1"/>
  <c r="F5" i="1"/>
  <c r="F4" i="1"/>
  <c r="F3" i="1"/>
  <c r="F2" i="1"/>
  <c r="E13" i="1"/>
  <c r="D13" i="1"/>
  <c r="D12" i="1"/>
  <c r="E12" i="1" s="1"/>
  <c r="D17" i="1"/>
  <c r="F17" i="1" s="1"/>
  <c r="F13" i="1" l="1"/>
  <c r="F12" i="1"/>
  <c r="D11" i="1"/>
  <c r="F11" i="1" s="1"/>
  <c r="D10" i="1"/>
  <c r="F10" i="1" s="1"/>
  <c r="D16" i="1"/>
  <c r="D9" i="1"/>
  <c r="D15" i="1"/>
  <c r="F15" i="1" s="1"/>
  <c r="D7" i="1"/>
  <c r="D14" i="1"/>
  <c r="F14" i="1" s="1"/>
  <c r="E7" i="1"/>
  <c r="F7" i="1" l="1"/>
  <c r="E9" i="1"/>
  <c r="F9" i="1" s="1"/>
  <c r="E16" i="1"/>
  <c r="F16" i="1" s="1"/>
  <c r="D18" i="1"/>
  <c r="E18" i="1" l="1"/>
  <c r="F18" i="1" l="1"/>
</calcChain>
</file>

<file path=xl/sharedStrings.xml><?xml version="1.0" encoding="utf-8"?>
<sst xmlns="http://schemas.openxmlformats.org/spreadsheetml/2006/main" count="109" uniqueCount="52">
  <si>
    <t>Direct costs</t>
  </si>
  <si>
    <t>TATA Nexon (XMA AMT S) Petrol</t>
  </si>
  <si>
    <t>EV Prime (XZ Plus)</t>
  </si>
  <si>
    <t>Ex - Showroom Price</t>
  </si>
  <si>
    <t>RTO</t>
  </si>
  <si>
    <t>Insurance</t>
  </si>
  <si>
    <t>Others</t>
  </si>
  <si>
    <t>FasTag</t>
  </si>
  <si>
    <t>Total Initial Cost</t>
  </si>
  <si>
    <t>Indirect costs</t>
  </si>
  <si>
    <t>Fuel Cost</t>
  </si>
  <si>
    <t>Average Insurance Cost</t>
  </si>
  <si>
    <t>Replacements</t>
  </si>
  <si>
    <t>Tire replacement</t>
  </si>
  <si>
    <t>Air filters</t>
  </si>
  <si>
    <t>Brake pads</t>
  </si>
  <si>
    <t>Analysis Years</t>
  </si>
  <si>
    <t>Wipers(windshield)</t>
  </si>
  <si>
    <t>Per Day Running Kms</t>
  </si>
  <si>
    <t>Battery</t>
  </si>
  <si>
    <t>Per Year Running Kms</t>
  </si>
  <si>
    <t>Maintenance</t>
  </si>
  <si>
    <t>Oil change</t>
  </si>
  <si>
    <t>Spark plug</t>
  </si>
  <si>
    <t>Net kms driven</t>
  </si>
  <si>
    <t>Wheel alignment</t>
  </si>
  <si>
    <t>Petrol</t>
  </si>
  <si>
    <t>EV</t>
  </si>
  <si>
    <t>Total Running Cost (R )</t>
  </si>
  <si>
    <t>Insurance Cost Per Year</t>
  </si>
  <si>
    <t>Fuel Per Km cost</t>
  </si>
  <si>
    <t>Type</t>
  </si>
  <si>
    <t>Quantity</t>
  </si>
  <si>
    <t>Subtype</t>
  </si>
  <si>
    <t>EV Savings</t>
  </si>
  <si>
    <t>Fuel</t>
  </si>
  <si>
    <t>Yes</t>
  </si>
  <si>
    <t>No</t>
  </si>
  <si>
    <t>Distance</t>
  </si>
  <si>
    <t>Cost per Repair</t>
  </si>
  <si>
    <t>replacement</t>
  </si>
  <si>
    <t>maintanence</t>
  </si>
  <si>
    <t>Years</t>
  </si>
  <si>
    <t>Cost per repair</t>
  </si>
  <si>
    <t>Tires [R]</t>
  </si>
  <si>
    <t>Air filter [R]</t>
  </si>
  <si>
    <t>Brake pad [R]</t>
  </si>
  <si>
    <t>Oil change [M]</t>
  </si>
  <si>
    <t>Spark plug [M]</t>
  </si>
  <si>
    <t>Wheel alignment [M]</t>
  </si>
  <si>
    <t>wiper [R]</t>
  </si>
  <si>
    <t>battery [R]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</si>
</sst>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sz val="14"/>
      <color rgb="FF24272C"/>
      <name val="Arial"/>
    </font>
    <font>
      <b/>
      <sz val="14"/>
      <color rgb="FFFF0000"/>
      <name val="Arial"/>
    </font>
    <font>
      <sz val="14"/>
      <color theme="4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0"/>
      <color rgb="FFFF0000"/>
      <name val="Arial"/>
      <family val="2"/>
      <scheme val="minor"/>
    </font>
    <font>
      <b/>
      <u/>
      <sz val="14"/>
      <color rgb="FFFF0000"/>
      <name val="Arial"/>
      <family val="2"/>
    </font>
    <font>
      <sz val="14"/>
      <color rgb="FF000000"/>
      <name val="Arial"/>
      <family val="2"/>
      <scheme val="minor"/>
    </font>
    <font>
      <b/>
      <sz val="14"/>
      <color rgb="FFFF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4" fontId="8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8"/>
  <sheetViews>
    <sheetView zoomScale="75" zoomScaleNormal="145" workbookViewId="0">
      <selection activeCell="E1" sqref="E1"/>
    </sheetView>
  </sheetViews>
  <sheetFormatPr defaultColWidth="12.6640625" defaultRowHeight="15.75" customHeight="1" x14ac:dyDescent="0.25"/>
  <cols>
    <col min="1" max="1" width="33.6640625" style="12" customWidth="1"/>
    <col min="2" max="2" width="26.77734375" style="12" customWidth="1"/>
    <col min="3" max="3" width="37" style="12" customWidth="1"/>
    <col min="4" max="4" width="48.6640625" style="12" customWidth="1"/>
    <col min="5" max="5" width="35.21875" style="12" customWidth="1"/>
    <col min="6" max="6" width="21" style="12" customWidth="1"/>
    <col min="7" max="16384" width="12.6640625" style="12"/>
  </cols>
  <sheetData>
    <row r="1" spans="1:6" ht="15.75" customHeight="1" x14ac:dyDescent="0.3">
      <c r="A1" s="7" t="s">
        <v>31</v>
      </c>
      <c r="B1" s="7" t="s">
        <v>33</v>
      </c>
      <c r="C1" s="7" t="s">
        <v>32</v>
      </c>
      <c r="D1" s="2" t="s">
        <v>1</v>
      </c>
      <c r="E1" s="2" t="s">
        <v>2</v>
      </c>
      <c r="F1" s="7" t="s">
        <v>34</v>
      </c>
    </row>
    <row r="2" spans="1:6" ht="15.75" customHeight="1" x14ac:dyDescent="0.3">
      <c r="A2" s="1" t="s">
        <v>0</v>
      </c>
      <c r="B2" s="1" t="s">
        <v>0</v>
      </c>
      <c r="C2" s="1" t="s">
        <v>3</v>
      </c>
      <c r="D2" s="1">
        <v>999900</v>
      </c>
      <c r="E2" s="1">
        <v>1599000</v>
      </c>
      <c r="F2" s="13">
        <f t="shared" ref="F2:F18" si="0">D2-E2</f>
        <v>-599100</v>
      </c>
    </row>
    <row r="3" spans="1:6" ht="15.75" customHeight="1" x14ac:dyDescent="0.3">
      <c r="A3" s="1" t="s">
        <v>0</v>
      </c>
      <c r="B3" s="1" t="s">
        <v>0</v>
      </c>
      <c r="C3" s="1" t="s">
        <v>4</v>
      </c>
      <c r="D3" s="1">
        <v>129987</v>
      </c>
      <c r="E3" s="1">
        <v>0</v>
      </c>
      <c r="F3" s="13">
        <f t="shared" si="0"/>
        <v>129987</v>
      </c>
    </row>
    <row r="4" spans="1:6" ht="15.75" customHeight="1" x14ac:dyDescent="0.3">
      <c r="A4" s="1" t="s">
        <v>0</v>
      </c>
      <c r="B4" s="1" t="s">
        <v>5</v>
      </c>
      <c r="C4" s="1" t="s">
        <v>5</v>
      </c>
      <c r="D4" s="3">
        <v>49553</v>
      </c>
      <c r="E4" s="3">
        <v>68069</v>
      </c>
      <c r="F4" s="13">
        <f t="shared" si="0"/>
        <v>-18516</v>
      </c>
    </row>
    <row r="5" spans="1:6" ht="15.75" customHeight="1" x14ac:dyDescent="0.3">
      <c r="A5" s="1" t="s">
        <v>0</v>
      </c>
      <c r="B5" s="1" t="s">
        <v>0</v>
      </c>
      <c r="C5" s="1" t="s">
        <v>6</v>
      </c>
      <c r="D5" s="1">
        <v>0</v>
      </c>
      <c r="E5" s="1">
        <v>15990</v>
      </c>
      <c r="F5" s="13">
        <f t="shared" si="0"/>
        <v>-15990</v>
      </c>
    </row>
    <row r="6" spans="1:6" ht="15.75" customHeight="1" x14ac:dyDescent="0.3">
      <c r="A6" s="1" t="s">
        <v>0</v>
      </c>
      <c r="B6" s="1" t="s">
        <v>0</v>
      </c>
      <c r="C6" s="1" t="s">
        <v>7</v>
      </c>
      <c r="D6" s="1">
        <v>600</v>
      </c>
      <c r="E6" s="1">
        <v>600</v>
      </c>
      <c r="F6" s="13">
        <f t="shared" si="0"/>
        <v>0</v>
      </c>
    </row>
    <row r="7" spans="1:6" ht="15.75" customHeight="1" x14ac:dyDescent="0.3">
      <c r="A7" s="15" t="s">
        <v>9</v>
      </c>
      <c r="B7" s="15" t="s">
        <v>35</v>
      </c>
      <c r="C7" s="1" t="s">
        <v>10</v>
      </c>
      <c r="D7" s="1">
        <f>PRODUCT('insurance data'!B3,'input data'!D2)</f>
        <v>1620600</v>
      </c>
      <c r="E7" s="1">
        <f>PRODUCT('input data'!D2,'insurance data'!C3)</f>
        <v>166440</v>
      </c>
      <c r="F7" s="13">
        <f t="shared" si="0"/>
        <v>1454160</v>
      </c>
    </row>
    <row r="8" spans="1:6" ht="15.75" customHeight="1" x14ac:dyDescent="0.3">
      <c r="A8" s="15" t="s">
        <v>9</v>
      </c>
      <c r="B8" s="15" t="s">
        <v>5</v>
      </c>
      <c r="C8" s="1" t="s">
        <v>11</v>
      </c>
      <c r="D8" s="1">
        <v>80000</v>
      </c>
      <c r="E8" s="1">
        <v>128000</v>
      </c>
      <c r="F8" s="13">
        <f t="shared" si="0"/>
        <v>-48000</v>
      </c>
    </row>
    <row r="9" spans="1:6" ht="15.75" customHeight="1" x14ac:dyDescent="0.3">
      <c r="A9" s="15" t="s">
        <v>9</v>
      </c>
      <c r="B9" s="15" t="s">
        <v>12</v>
      </c>
      <c r="C9" s="5" t="s">
        <v>13</v>
      </c>
      <c r="D9" s="5">
        <f>(FLOOR('input data'!D2,'repair in distance'!C2)/'repair in distance'!C2)*'repair in distance'!D2</f>
        <v>96000</v>
      </c>
      <c r="E9" s="5">
        <f>D9</f>
        <v>96000</v>
      </c>
      <c r="F9" s="13">
        <f t="shared" si="0"/>
        <v>0</v>
      </c>
    </row>
    <row r="10" spans="1:6" ht="15.75" customHeight="1" x14ac:dyDescent="0.3">
      <c r="A10" s="15" t="s">
        <v>9</v>
      </c>
      <c r="B10" s="15" t="s">
        <v>12</v>
      </c>
      <c r="C10" s="1" t="s">
        <v>14</v>
      </c>
      <c r="D10" s="1">
        <f>(FLOOR('input data'!D2,'repair in distance'!C3)/'repair in distance'!C3)*'repair in distance'!D3</f>
        <v>7000</v>
      </c>
      <c r="E10" s="1">
        <v>0</v>
      </c>
      <c r="F10" s="13">
        <f t="shared" si="0"/>
        <v>7000</v>
      </c>
    </row>
    <row r="11" spans="1:6" ht="15.75" customHeight="1" x14ac:dyDescent="0.3">
      <c r="A11" s="15" t="s">
        <v>9</v>
      </c>
      <c r="B11" s="15" t="s">
        <v>12</v>
      </c>
      <c r="C11" s="1" t="s">
        <v>15</v>
      </c>
      <c r="D11" s="1">
        <f>(FLOOR('input data'!D2,'repair in distance'!C4)/'repair in distance'!C4)*'repair in distance'!D4</f>
        <v>42000</v>
      </c>
      <c r="E11" s="1">
        <v>0</v>
      </c>
      <c r="F11" s="13">
        <f t="shared" si="0"/>
        <v>42000</v>
      </c>
    </row>
    <row r="12" spans="1:6" ht="15.75" customHeight="1" x14ac:dyDescent="0.3">
      <c r="A12" s="15" t="s">
        <v>9</v>
      </c>
      <c r="B12" s="15" t="s">
        <v>12</v>
      </c>
      <c r="C12" s="6" t="s">
        <v>17</v>
      </c>
      <c r="D12" s="6">
        <f>(FLOOR('input data'!A2,'repair in years'!B2)/'repair in years'!B2)*'repair in years'!C2</f>
        <v>8000</v>
      </c>
      <c r="E12" s="6">
        <f>D12</f>
        <v>8000</v>
      </c>
      <c r="F12" s="13">
        <f t="shared" si="0"/>
        <v>0</v>
      </c>
    </row>
    <row r="13" spans="1:6" ht="15.75" customHeight="1" x14ac:dyDescent="0.3">
      <c r="A13" s="15" t="s">
        <v>9</v>
      </c>
      <c r="B13" s="15" t="s">
        <v>12</v>
      </c>
      <c r="C13" s="1" t="s">
        <v>19</v>
      </c>
      <c r="D13" s="1">
        <f>(FLOOR('input data'!A2,'repair in years'!B4)/'repair in years'!B4)*'repair in years'!C4</f>
        <v>12000</v>
      </c>
      <c r="E13" s="1">
        <f>(FLOOR('input data'!A2,'repair in years'!B3)/'repair in years'!B3)*'repair in years'!C3</f>
        <v>0</v>
      </c>
      <c r="F13" s="13">
        <f t="shared" si="0"/>
        <v>12000</v>
      </c>
    </row>
    <row r="14" spans="1:6" ht="15.75" customHeight="1" x14ac:dyDescent="0.3">
      <c r="A14" s="15" t="s">
        <v>9</v>
      </c>
      <c r="B14" s="15" t="s">
        <v>21</v>
      </c>
      <c r="C14" s="1" t="s">
        <v>22</v>
      </c>
      <c r="D14" s="1">
        <f>(FLOOR('input data'!D2,'repair in distance'!C5)/'repair in distance'!C5)*'repair in distance'!D5</f>
        <v>28500</v>
      </c>
      <c r="E14" s="1">
        <v>0</v>
      </c>
      <c r="F14" s="13">
        <f t="shared" si="0"/>
        <v>28500</v>
      </c>
    </row>
    <row r="15" spans="1:6" ht="15.75" customHeight="1" x14ac:dyDescent="0.3">
      <c r="A15" s="15" t="s">
        <v>9</v>
      </c>
      <c r="B15" s="15" t="s">
        <v>21</v>
      </c>
      <c r="C15" s="1" t="s">
        <v>23</v>
      </c>
      <c r="D15" s="1">
        <f>(FLOOR('input data'!D2,'repair in distance'!C6)/'repair in distance'!C6)*'repair in distance'!D6</f>
        <v>10800</v>
      </c>
      <c r="E15" s="1">
        <v>0</v>
      </c>
      <c r="F15" s="13">
        <f t="shared" si="0"/>
        <v>10800</v>
      </c>
    </row>
    <row r="16" spans="1:6" ht="15.75" customHeight="1" x14ac:dyDescent="0.3">
      <c r="A16" s="15" t="s">
        <v>9</v>
      </c>
      <c r="B16" s="15" t="s">
        <v>21</v>
      </c>
      <c r="C16" s="5" t="s">
        <v>25</v>
      </c>
      <c r="D16" s="5">
        <f>(FLOOR('input data'!D2,'repair in distance'!C7)/'repair in distance'!C7)*'repair in distance'!D7</f>
        <v>20900</v>
      </c>
      <c r="E16" s="5">
        <f>D16</f>
        <v>20900</v>
      </c>
      <c r="F16" s="13">
        <f t="shared" si="0"/>
        <v>0</v>
      </c>
    </row>
    <row r="17" spans="1:6" ht="15.75" customHeight="1" x14ac:dyDescent="0.3">
      <c r="A17" s="15" t="s">
        <v>0</v>
      </c>
      <c r="B17" s="15" t="s">
        <v>0</v>
      </c>
      <c r="C17" s="4" t="s">
        <v>8</v>
      </c>
      <c r="D17" s="4">
        <f>SUM(D2:D6)</f>
        <v>1180040</v>
      </c>
      <c r="E17" s="4">
        <v>1683659</v>
      </c>
      <c r="F17" s="14">
        <f t="shared" si="0"/>
        <v>-503619</v>
      </c>
    </row>
    <row r="18" spans="1:6" ht="15.75" customHeight="1" x14ac:dyDescent="0.3">
      <c r="A18" s="15" t="s">
        <v>9</v>
      </c>
      <c r="B18" s="15" t="s">
        <v>9</v>
      </c>
      <c r="C18" s="4" t="s">
        <v>28</v>
      </c>
      <c r="D18" s="4">
        <f>SUM(D7:D16)</f>
        <v>1925800</v>
      </c>
      <c r="E18" s="4">
        <f>SUM(E7:E16)</f>
        <v>419340</v>
      </c>
      <c r="F18" s="14">
        <f t="shared" si="0"/>
        <v>1506460</v>
      </c>
    </row>
    <row r="19" spans="1:6" ht="17.399999999999999" x14ac:dyDescent="0.3">
      <c r="A19" s="1"/>
      <c r="C19" s="4"/>
      <c r="D19" s="4"/>
      <c r="E19" s="1"/>
      <c r="F19" s="14"/>
    </row>
    <row r="20" spans="1:6" ht="17.399999999999999" x14ac:dyDescent="0.3">
      <c r="A20" s="10"/>
      <c r="C20" s="8"/>
      <c r="D20" s="9"/>
      <c r="E20" s="9"/>
    </row>
    <row r="21" spans="1:6" ht="17.399999999999999" x14ac:dyDescent="0.3">
      <c r="A21" s="10"/>
      <c r="C21" s="10"/>
      <c r="D21" s="10"/>
      <c r="E21" s="10"/>
    </row>
    <row r="22" spans="1:6" ht="17.399999999999999" x14ac:dyDescent="0.3">
      <c r="A22" s="10"/>
      <c r="C22" s="16"/>
      <c r="D22" s="16"/>
      <c r="E22" s="16"/>
    </row>
    <row r="23" spans="1:6" ht="17.399999999999999" x14ac:dyDescent="0.3">
      <c r="A23" s="10"/>
      <c r="B23" s="1"/>
      <c r="C23" s="16"/>
      <c r="D23" s="16"/>
      <c r="E23" s="16"/>
    </row>
    <row r="24" spans="1:6" ht="17.399999999999999" x14ac:dyDescent="0.3">
      <c r="A24" s="10"/>
      <c r="B24" s="1"/>
      <c r="C24" s="16"/>
      <c r="D24" s="16"/>
      <c r="E24" s="16"/>
    </row>
    <row r="25" spans="1:6" ht="17.399999999999999" x14ac:dyDescent="0.3">
      <c r="A25" s="10"/>
      <c r="B25" s="1"/>
      <c r="C25" s="16"/>
      <c r="D25" s="16"/>
      <c r="E25" s="16"/>
    </row>
    <row r="26" spans="1:6" ht="17.399999999999999" x14ac:dyDescent="0.3">
      <c r="A26" s="10"/>
      <c r="B26" s="1"/>
      <c r="C26" s="16"/>
      <c r="D26" s="16"/>
      <c r="E26" s="16"/>
    </row>
    <row r="27" spans="1:6" ht="17.399999999999999" x14ac:dyDescent="0.3">
      <c r="A27" s="10"/>
      <c r="B27" s="1"/>
      <c r="C27" s="16"/>
      <c r="D27" s="16"/>
      <c r="E27" s="16"/>
    </row>
    <row r="28" spans="1:6" ht="17.399999999999999" x14ac:dyDescent="0.3">
      <c r="A28" s="10"/>
      <c r="B28" s="1"/>
      <c r="C28" s="10"/>
      <c r="D28" s="10"/>
      <c r="E28" s="10"/>
      <c r="F28" s="1"/>
    </row>
    <row r="29" spans="1:6" ht="17.399999999999999" x14ac:dyDescent="0.3">
      <c r="A29" s="10"/>
      <c r="B29" s="1"/>
      <c r="C29" s="10"/>
      <c r="D29" s="10"/>
      <c r="E29" s="10"/>
      <c r="F29" s="1"/>
    </row>
    <row r="30" spans="1:6" ht="15.75" customHeight="1" x14ac:dyDescent="0.25">
      <c r="A30" s="16"/>
      <c r="C30" s="16"/>
      <c r="D30" s="16"/>
      <c r="E30" s="16"/>
    </row>
    <row r="31" spans="1:6" ht="15.75" customHeight="1" x14ac:dyDescent="0.25">
      <c r="A31" s="16"/>
      <c r="C31" s="16"/>
      <c r="D31" s="16"/>
      <c r="E31" s="16"/>
    </row>
    <row r="32" spans="1:6" ht="15.75" customHeight="1" x14ac:dyDescent="0.25">
      <c r="A32" s="16"/>
      <c r="C32" s="16"/>
      <c r="D32" s="16"/>
      <c r="E32" s="16"/>
    </row>
    <row r="33" spans="1:6" ht="17.399999999999999" x14ac:dyDescent="0.3">
      <c r="A33" s="16"/>
      <c r="B33" s="1"/>
      <c r="C33" s="16"/>
      <c r="D33" s="16"/>
      <c r="E33" s="16"/>
      <c r="F33" s="1"/>
    </row>
    <row r="34" spans="1:6" ht="17.399999999999999" x14ac:dyDescent="0.3">
      <c r="A34" s="16"/>
      <c r="B34" s="1"/>
      <c r="C34" s="16"/>
      <c r="D34" s="16"/>
      <c r="E34" s="16"/>
      <c r="F34" s="1"/>
    </row>
    <row r="35" spans="1:6" ht="17.399999999999999" x14ac:dyDescent="0.3">
      <c r="A35" s="10"/>
      <c r="B35" s="1"/>
      <c r="C35" s="10"/>
      <c r="D35" s="10"/>
      <c r="E35" s="10"/>
      <c r="F35" s="1"/>
    </row>
    <row r="36" spans="1:6" ht="17.399999999999999" x14ac:dyDescent="0.3">
      <c r="A36" s="10"/>
      <c r="B36" s="1"/>
      <c r="C36" s="8"/>
      <c r="D36" s="10"/>
      <c r="E36" s="10"/>
      <c r="F36" s="1"/>
    </row>
    <row r="37" spans="1:6" ht="17.399999999999999" x14ac:dyDescent="0.3">
      <c r="A37" s="10"/>
      <c r="B37" s="1"/>
      <c r="C37" s="10"/>
      <c r="D37" s="11"/>
      <c r="E37" s="11"/>
      <c r="F37" s="1"/>
    </row>
    <row r="38" spans="1:6" ht="17.399999999999999" x14ac:dyDescent="0.3">
      <c r="A38" s="10"/>
      <c r="B38" s="1"/>
      <c r="C38" s="8"/>
      <c r="D38" s="8"/>
      <c r="E38" s="8"/>
      <c r="F3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D5A54-4731-4A70-8ACB-22253110809E}">
  <sheetPr codeName="Sheet1"/>
  <dimension ref="A1:F20"/>
  <sheetViews>
    <sheetView workbookViewId="0">
      <selection activeCell="A13" sqref="A13"/>
    </sheetView>
  </sheetViews>
  <sheetFormatPr defaultRowHeight="13.2" x14ac:dyDescent="0.25"/>
  <cols>
    <col min="1" max="1" width="31.6640625" customWidth="1"/>
    <col min="2" max="2" width="33" customWidth="1"/>
    <col min="3" max="3" width="33.109375" customWidth="1"/>
    <col min="4" max="4" width="32.77734375" customWidth="1"/>
    <col min="5" max="5" width="14.33203125" customWidth="1"/>
  </cols>
  <sheetData>
    <row r="1" spans="1:6" ht="17.399999999999999" x14ac:dyDescent="0.3">
      <c r="A1" s="1" t="s">
        <v>31</v>
      </c>
      <c r="B1" s="1" t="s">
        <v>32</v>
      </c>
      <c r="C1" s="1" t="s">
        <v>38</v>
      </c>
      <c r="D1" s="1" t="s">
        <v>39</v>
      </c>
      <c r="E1" s="1" t="s">
        <v>26</v>
      </c>
      <c r="F1" s="1" t="s">
        <v>27</v>
      </c>
    </row>
    <row r="2" spans="1:6" ht="17.399999999999999" x14ac:dyDescent="0.3">
      <c r="A2" s="15" t="s">
        <v>40</v>
      </c>
      <c r="B2" s="15" t="s">
        <v>44</v>
      </c>
      <c r="C2" s="1">
        <v>80000</v>
      </c>
      <c r="D2" s="1">
        <v>32000</v>
      </c>
      <c r="E2" s="1" t="s">
        <v>36</v>
      </c>
      <c r="F2" s="1" t="s">
        <v>36</v>
      </c>
    </row>
    <row r="3" spans="1:6" ht="17.399999999999999" x14ac:dyDescent="0.3">
      <c r="A3" s="15" t="s">
        <v>40</v>
      </c>
      <c r="B3" s="15" t="s">
        <v>45</v>
      </c>
      <c r="C3" s="1">
        <v>20000</v>
      </c>
      <c r="D3" s="1">
        <v>500</v>
      </c>
      <c r="E3" s="1" t="s">
        <v>36</v>
      </c>
      <c r="F3" s="1" t="s">
        <v>37</v>
      </c>
    </row>
    <row r="4" spans="1:6" ht="17.399999999999999" x14ac:dyDescent="0.3">
      <c r="A4" s="15" t="s">
        <v>40</v>
      </c>
      <c r="B4" s="15" t="s">
        <v>46</v>
      </c>
      <c r="C4" s="1">
        <v>20000</v>
      </c>
      <c r="D4" s="1">
        <v>3000</v>
      </c>
      <c r="E4" s="1" t="s">
        <v>36</v>
      </c>
      <c r="F4" s="1" t="s">
        <v>37</v>
      </c>
    </row>
    <row r="5" spans="1:6" ht="17.399999999999999" x14ac:dyDescent="0.3">
      <c r="A5" s="15" t="s">
        <v>41</v>
      </c>
      <c r="B5" s="15" t="s">
        <v>47</v>
      </c>
      <c r="C5" s="1">
        <v>15000</v>
      </c>
      <c r="D5" s="1">
        <v>1500</v>
      </c>
      <c r="E5" s="1" t="s">
        <v>36</v>
      </c>
      <c r="F5" s="1" t="s">
        <v>37</v>
      </c>
    </row>
    <row r="6" spans="1:6" ht="17.399999999999999" x14ac:dyDescent="0.3">
      <c r="A6" s="15" t="s">
        <v>41</v>
      </c>
      <c r="B6" s="15" t="s">
        <v>48</v>
      </c>
      <c r="C6" s="1">
        <v>30000</v>
      </c>
      <c r="D6" s="1">
        <v>1200</v>
      </c>
      <c r="E6" s="1" t="s">
        <v>36</v>
      </c>
      <c r="F6" s="1" t="s">
        <v>37</v>
      </c>
    </row>
    <row r="7" spans="1:6" ht="17.399999999999999" x14ac:dyDescent="0.3">
      <c r="A7" s="15" t="s">
        <v>41</v>
      </c>
      <c r="B7" s="15" t="s">
        <v>49</v>
      </c>
      <c r="C7" s="1">
        <v>15000</v>
      </c>
      <c r="D7" s="1">
        <v>1100</v>
      </c>
      <c r="E7" s="1" t="s">
        <v>36</v>
      </c>
      <c r="F7" s="1" t="s">
        <v>36</v>
      </c>
    </row>
    <row r="8" spans="1:6" ht="17.399999999999999" x14ac:dyDescent="0.3">
      <c r="D8" s="1"/>
    </row>
    <row r="9" spans="1:6" ht="17.399999999999999" x14ac:dyDescent="0.3">
      <c r="D9" s="1"/>
    </row>
    <row r="10" spans="1:6" ht="17.399999999999999" x14ac:dyDescent="0.3">
      <c r="D10" s="1"/>
    </row>
    <row r="11" spans="1:6" ht="17.399999999999999" x14ac:dyDescent="0.3">
      <c r="D11" s="1"/>
    </row>
    <row r="12" spans="1:6" ht="17.399999999999999" x14ac:dyDescent="0.3">
      <c r="D12" s="1"/>
    </row>
    <row r="13" spans="1:6" ht="17.399999999999999" x14ac:dyDescent="0.3">
      <c r="D13" s="1"/>
    </row>
    <row r="14" spans="1:6" ht="17.399999999999999" x14ac:dyDescent="0.3">
      <c r="D14" s="1"/>
    </row>
    <row r="15" spans="1:6" ht="17.399999999999999" x14ac:dyDescent="0.3">
      <c r="D15" s="1"/>
    </row>
    <row r="16" spans="1:6" ht="17.399999999999999" x14ac:dyDescent="0.3">
      <c r="D16" s="1"/>
    </row>
    <row r="17" spans="4:4" ht="17.399999999999999" x14ac:dyDescent="0.3">
      <c r="D17" s="1"/>
    </row>
    <row r="18" spans="4:4" ht="17.399999999999999" x14ac:dyDescent="0.3">
      <c r="D18" s="1"/>
    </row>
    <row r="19" spans="4:4" ht="17.399999999999999" x14ac:dyDescent="0.3">
      <c r="D19" s="1"/>
    </row>
    <row r="20" spans="4:4" ht="17.399999999999999" x14ac:dyDescent="0.3">
      <c r="D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4AD4D-FCD4-499F-A0E3-A977501D4A26}">
  <dimension ref="A1:D2"/>
  <sheetViews>
    <sheetView tabSelected="1" workbookViewId="0">
      <selection activeCell="B3" sqref="B3"/>
    </sheetView>
  </sheetViews>
  <sheetFormatPr defaultRowHeight="13.2" x14ac:dyDescent="0.25"/>
  <cols>
    <col min="1" max="1" width="34.5546875" customWidth="1"/>
    <col min="2" max="2" width="29.77734375" customWidth="1"/>
    <col min="3" max="3" width="30.33203125" customWidth="1"/>
    <col min="4" max="4" width="18.44140625" customWidth="1"/>
  </cols>
  <sheetData>
    <row r="1" spans="1:4" ht="17.399999999999999" x14ac:dyDescent="0.3">
      <c r="A1" s="1" t="s">
        <v>16</v>
      </c>
      <c r="B1" s="1" t="s">
        <v>18</v>
      </c>
      <c r="C1" s="15" t="s">
        <v>20</v>
      </c>
      <c r="D1" s="15" t="s">
        <v>24</v>
      </c>
    </row>
    <row r="2" spans="1:4" ht="17.399999999999999" x14ac:dyDescent="0.3">
      <c r="A2" s="1">
        <v>8</v>
      </c>
      <c r="B2" s="1">
        <v>100</v>
      </c>
      <c r="C2" s="1">
        <f>B2*365</f>
        <v>36500</v>
      </c>
      <c r="D2" s="1">
        <f>PRODUCT(A2,C2)</f>
        <v>292000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C246D-B498-4350-819E-03AB72481482}">
  <dimension ref="A1:C6"/>
  <sheetViews>
    <sheetView workbookViewId="0">
      <selection activeCell="A6" sqref="A6"/>
    </sheetView>
  </sheetViews>
  <sheetFormatPr defaultRowHeight="13.2" x14ac:dyDescent="0.25"/>
  <cols>
    <col min="1" max="1" width="37.5546875" customWidth="1"/>
    <col min="2" max="2" width="14" customWidth="1"/>
  </cols>
  <sheetData>
    <row r="1" spans="1:3" ht="17.399999999999999" x14ac:dyDescent="0.3">
      <c r="A1" s="1"/>
      <c r="B1" s="2" t="s">
        <v>26</v>
      </c>
      <c r="C1" s="2" t="s">
        <v>27</v>
      </c>
    </row>
    <row r="2" spans="1:3" ht="17.399999999999999" x14ac:dyDescent="0.3">
      <c r="A2" s="1" t="s">
        <v>29</v>
      </c>
      <c r="B2" s="1">
        <v>10000</v>
      </c>
      <c r="C2" s="1">
        <v>16000</v>
      </c>
    </row>
    <row r="3" spans="1:3" ht="17.399999999999999" x14ac:dyDescent="0.3">
      <c r="A3" s="1" t="s">
        <v>30</v>
      </c>
      <c r="B3" s="1">
        <v>5.55</v>
      </c>
      <c r="C3" s="1">
        <v>0.56999999999999995</v>
      </c>
    </row>
    <row r="4" spans="1:3" ht="17.399999999999999" x14ac:dyDescent="0.3">
      <c r="A4" s="1"/>
      <c r="B4" s="1"/>
      <c r="C4" s="1"/>
    </row>
    <row r="5" spans="1:3" ht="17.399999999999999" x14ac:dyDescent="0.3">
      <c r="A5" s="1"/>
      <c r="B5" s="1"/>
      <c r="C5" s="1"/>
    </row>
    <row r="6" spans="1:3" ht="17.399999999999999" x14ac:dyDescent="0.3">
      <c r="A6" s="1"/>
      <c r="B6" s="1"/>
      <c r="C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7DA82-61D8-45AC-9039-1932E25C677E}">
  <dimension ref="A1:E4"/>
  <sheetViews>
    <sheetView workbookViewId="0">
      <selection activeCell="A9" sqref="A9"/>
    </sheetView>
  </sheetViews>
  <sheetFormatPr defaultRowHeight="13.2" x14ac:dyDescent="0.25"/>
  <cols>
    <col min="1" max="1" width="19.33203125" customWidth="1"/>
    <col min="2" max="2" width="12.21875" customWidth="1"/>
    <col min="3" max="3" width="25.21875" customWidth="1"/>
    <col min="4" max="4" width="11.33203125" customWidth="1"/>
  </cols>
  <sheetData>
    <row r="1" spans="1:5" ht="17.399999999999999" x14ac:dyDescent="0.3">
      <c r="A1" s="17" t="s">
        <v>32</v>
      </c>
      <c r="B1" s="17" t="s">
        <v>42</v>
      </c>
      <c r="C1" s="17" t="s">
        <v>43</v>
      </c>
      <c r="D1" s="17" t="s">
        <v>26</v>
      </c>
      <c r="E1" s="17" t="s">
        <v>27</v>
      </c>
    </row>
    <row r="2" spans="1:5" ht="17.399999999999999" x14ac:dyDescent="0.3">
      <c r="A2" s="15" t="s">
        <v>50</v>
      </c>
      <c r="B2" s="1">
        <v>1</v>
      </c>
      <c r="C2" s="1">
        <v>1000</v>
      </c>
      <c r="D2" s="1" t="s">
        <v>36</v>
      </c>
      <c r="E2" s="1" t="s">
        <v>36</v>
      </c>
    </row>
    <row r="3" spans="1:5" ht="17.399999999999999" x14ac:dyDescent="0.3">
      <c r="A3" s="15" t="s">
        <v>51</v>
      </c>
      <c r="B3" s="1">
        <v>10</v>
      </c>
      <c r="C3" s="1">
        <v>400000</v>
      </c>
      <c r="D3" s="1" t="s">
        <v>37</v>
      </c>
      <c r="E3" s="1" t="s">
        <v>36</v>
      </c>
    </row>
    <row r="4" spans="1:5" ht="17.399999999999999" x14ac:dyDescent="0.3">
      <c r="A4" s="15" t="s">
        <v>51</v>
      </c>
      <c r="B4" s="1">
        <v>3</v>
      </c>
      <c r="C4" s="1">
        <v>6000</v>
      </c>
      <c r="D4" s="1" t="s">
        <v>36</v>
      </c>
      <c r="E4" s="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dashboard</vt:lpstr>
      <vt:lpstr>repair in distance</vt:lpstr>
      <vt:lpstr>input data</vt:lpstr>
      <vt:lpstr>insurance data</vt:lpstr>
      <vt:lpstr>repair in years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Adharsh  S</cp:lastModifiedBy>
  <dcterms:modified xsi:type="dcterms:W3CDTF">2024-03-12T11:45:36Z</dcterms:modified>
</cp:coreProperties>
</file>